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<sst xmlns="http://schemas.openxmlformats.org/spreadsheetml/2006/main" count="93" uniqueCount="69">
  <si>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</si>
  <si>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</si>
  <si>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</si>
  <si>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</si>
  <si>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</si>
  <si>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</si>
  <si>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</si>
  <si>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</si>
  <si>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</si>
  <si>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</si>
  <si>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</si>
  <si>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км.с. Вехтово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</si>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</sst>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22883</v>
      </c>
      <c r="E12" s="16">
        <v>5348</v>
      </c>
      <c r="F12" s="16">
        <f aca="true" t="shared" si="0" ref="F12:F27">E12-D12</f>
        <v>-17535</v>
      </c>
      <c r="G12" s="16">
        <f aca="true" t="shared" si="1" ref="G12:G27">IF(D12=0,0,E12/D12)*100</f>
        <v>23.37106148669318</v>
      </c>
      <c r="H12" s="1">
        <v>22883</v>
      </c>
      <c r="I12" s="1">
        <v>5348</v>
      </c>
    </row>
    <row r="13" spans="1:9" ht="16.5" customHeight="1">
      <c r="A13" s="4"/>
      <c r="B13" s="21" t="s">
        <v>19</v>
      </c>
      <c r="C13" s="15" t="s">
        <v>20</v>
      </c>
      <c r="D13" s="16">
        <v>22883</v>
      </c>
      <c r="E13" s="16">
        <v>5348</v>
      </c>
      <c r="F13" s="16">
        <f t="shared" si="0"/>
        <v>-17535</v>
      </c>
      <c r="G13" s="16">
        <f t="shared" si="1"/>
        <v>23.37106148669318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202</v>
      </c>
      <c r="F14" s="16">
        <f t="shared" si="0"/>
        <v>202</v>
      </c>
      <c r="G14" s="16">
        <f t="shared" si="1"/>
        <v>0</v>
      </c>
      <c r="H14" s="1">
        <v>0</v>
      </c>
      <c r="I14" s="1">
        <v>202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132</v>
      </c>
      <c r="F15" s="16">
        <f t="shared" si="0"/>
        <v>132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70</v>
      </c>
      <c r="F16" s="16">
        <f t="shared" si="0"/>
        <v>70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4398</v>
      </c>
      <c r="E17" s="16">
        <v>1071</v>
      </c>
      <c r="F17" s="16">
        <f t="shared" si="0"/>
        <v>-3327</v>
      </c>
      <c r="G17" s="16">
        <f t="shared" si="1"/>
        <v>24.351978171896317</v>
      </c>
      <c r="H17" s="1">
        <v>4398</v>
      </c>
      <c r="I17" s="1">
        <v>1071</v>
      </c>
    </row>
    <row r="18" spans="1:9" ht="16.5" customHeight="1">
      <c r="A18" s="4"/>
      <c r="B18" s="21" t="s">
        <v>29</v>
      </c>
      <c r="C18" s="15" t="s">
        <v>30</v>
      </c>
      <c r="D18" s="16">
        <v>4398</v>
      </c>
      <c r="E18" s="16">
        <v>645</v>
      </c>
      <c r="F18" s="16">
        <f t="shared" si="0"/>
        <v>-3753</v>
      </c>
      <c r="G18" s="16">
        <f t="shared" si="1"/>
        <v>14.665757162346521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271</v>
      </c>
      <c r="F19" s="16">
        <f t="shared" si="0"/>
        <v>271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155</v>
      </c>
      <c r="F20" s="16">
        <f t="shared" si="0"/>
        <v>155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4320</v>
      </c>
      <c r="E21" s="16">
        <v>519</v>
      </c>
      <c r="F21" s="16">
        <f t="shared" si="0"/>
        <v>-3801</v>
      </c>
      <c r="G21" s="16">
        <f t="shared" si="1"/>
        <v>12.01388888888889</v>
      </c>
      <c r="H21" s="1">
        <v>4320</v>
      </c>
      <c r="I21" s="1">
        <v>519</v>
      </c>
    </row>
    <row r="22" spans="1:9" ht="16.5" customHeight="1">
      <c r="A22" s="4"/>
      <c r="B22" s="21" t="s">
        <v>37</v>
      </c>
      <c r="C22" s="15" t="s">
        <v>38</v>
      </c>
      <c r="D22" s="16">
        <v>120</v>
      </c>
      <c r="E22" s="16">
        <v>0</v>
      </c>
      <c r="F22" s="16">
        <f t="shared" si="0"/>
        <v>-120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1400</v>
      </c>
      <c r="E23" s="16">
        <v>69</v>
      </c>
      <c r="F23" s="16">
        <f t="shared" si="0"/>
        <v>-1331</v>
      </c>
      <c r="G23" s="16">
        <f t="shared" si="1"/>
        <v>4.928571428571429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800</v>
      </c>
      <c r="E24" s="16">
        <v>319</v>
      </c>
      <c r="F24" s="16">
        <f t="shared" si="0"/>
        <v>-481</v>
      </c>
      <c r="G24" s="16">
        <f t="shared" si="1"/>
        <v>39.875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1600</v>
      </c>
      <c r="E25" s="16">
        <v>0</v>
      </c>
      <c r="F25" s="16">
        <f t="shared" si="0"/>
        <v>-1600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400</v>
      </c>
      <c r="E26" s="16">
        <v>131</v>
      </c>
      <c r="F26" s="16">
        <f t="shared" si="0"/>
        <v>-269</v>
      </c>
      <c r="G26" s="16">
        <f t="shared" si="1"/>
        <v>32.75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31601</v>
      </c>
      <c r="E27" s="16">
        <f>SUM(I12:I26)</f>
        <v>7140</v>
      </c>
      <c r="F27" s="16">
        <f t="shared" si="0"/>
        <v>-24461</v>
      </c>
      <c r="G27" s="16">
        <f t="shared" si="1"/>
        <v>22.594221701844877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31601</v>
      </c>
      <c r="E29" s="16">
        <f>SUM(E27)</f>
        <v>7140</v>
      </c>
      <c r="F29" s="16">
        <f>E29-D29</f>
        <v>-24461</v>
      </c>
      <c r="G29" s="16">
        <f>IF(D29=0,0,E29/D29)*100</f>
        <v>22.594221701844877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31601</v>
      </c>
      <c r="E31" s="16">
        <f>SUM(E29)</f>
        <v>7140</v>
      </c>
      <c r="F31" s="16">
        <f>E31-D31</f>
        <v>-24461</v>
      </c>
      <c r="G31" s="16">
        <f>IF(D31=0,0,E31/D31)*100</f>
        <v>22.594221701844877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31601</v>
      </c>
      <c r="E33" s="16">
        <f>SUM(E31)</f>
        <v>7140</v>
      </c>
      <c r="F33" s="16">
        <f>E33-D33</f>
        <v>-24461</v>
      </c>
      <c r="G33" s="16">
        <f>IF(D33=0,0,E33/D33)*100</f>
        <v>22.594221701844877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3735</v>
      </c>
      <c r="E40" s="16">
        <v>1489</v>
      </c>
      <c r="F40" s="16">
        <f>E40-D40</f>
        <v>-2246</v>
      </c>
      <c r="G40" s="16">
        <f>IF(D40=0,0,E40/D40)*100</f>
        <v>39.866131191432395</v>
      </c>
      <c r="H40" s="1">
        <v>3735</v>
      </c>
      <c r="I40" s="1">
        <v>1489</v>
      </c>
    </row>
    <row r="41" spans="1:9" ht="16.5" customHeight="1">
      <c r="A41" s="4"/>
      <c r="B41" s="21" t="s">
        <v>39</v>
      </c>
      <c r="C41" s="15" t="s">
        <v>40</v>
      </c>
      <c r="D41" s="16">
        <v>3735</v>
      </c>
      <c r="E41" s="16">
        <v>1489</v>
      </c>
      <c r="F41" s="16">
        <f>E41-D41</f>
        <v>-2246</v>
      </c>
      <c r="G41" s="16">
        <f>IF(D41=0,0,E41/D41)*100</f>
        <v>39.866131191432395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3735</v>
      </c>
      <c r="E42" s="16">
        <f>SUM(I40:I41)</f>
        <v>1489</v>
      </c>
      <c r="F42" s="16">
        <f>E42-D42</f>
        <v>-2246</v>
      </c>
      <c r="G42" s="16">
        <f>IF(D42=0,0,E42/D42)*100</f>
        <v>39.866131191432395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3735</v>
      </c>
      <c r="E44" s="16">
        <f>SUM(E42)</f>
        <v>1489</v>
      </c>
      <c r="F44" s="16">
        <f>E44-D44</f>
        <v>-2246</v>
      </c>
      <c r="G44" s="16">
        <f>IF(D44=0,0,E44/D44)*100</f>
        <v>39.866131191432395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3735</v>
      </c>
      <c r="E46" s="16">
        <f>SUM(E44)</f>
        <v>1489</v>
      </c>
      <c r="F46" s="16">
        <f>E46-D46</f>
        <v>-2246</v>
      </c>
      <c r="G46" s="16">
        <f>IF(D46=0,0,E46/D46)*100</f>
        <v>39.866131191432395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35</v>
      </c>
      <c r="C51" s="15" t="s">
        <v>36</v>
      </c>
      <c r="D51" s="16">
        <v>450</v>
      </c>
      <c r="E51" s="16">
        <v>0</v>
      </c>
      <c r="F51" s="16">
        <f>E51-D51</f>
        <v>-450</v>
      </c>
      <c r="G51" s="16">
        <f>IF(D51=0,0,E51/D51)*100</f>
        <v>0</v>
      </c>
      <c r="H51" s="1">
        <v>450</v>
      </c>
      <c r="I51" s="1">
        <v>0</v>
      </c>
    </row>
    <row r="52" spans="1:9" ht="16.5" customHeight="1">
      <c r="A52" s="4"/>
      <c r="B52" s="21" t="s">
        <v>41</v>
      </c>
      <c r="C52" s="15" t="s">
        <v>42</v>
      </c>
      <c r="D52" s="16">
        <v>450</v>
      </c>
      <c r="E52" s="16">
        <v>0</v>
      </c>
      <c r="F52" s="16">
        <f>E52-D52</f>
        <v>-450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47</v>
      </c>
      <c r="C53" s="27"/>
      <c r="D53" s="16">
        <f>SUM(H51:H52)</f>
        <v>450</v>
      </c>
      <c r="E53" s="16">
        <f>SUM(I51:I52)</f>
        <v>0</v>
      </c>
      <c r="F53" s="16">
        <f>E53-D53</f>
        <v>-450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58</v>
      </c>
      <c r="C55" s="27"/>
      <c r="D55" s="16">
        <f>SUM(D53)</f>
        <v>450</v>
      </c>
      <c r="E55" s="16">
        <f>SUM(E53)</f>
        <v>0</v>
      </c>
      <c r="F55" s="16">
        <f>E55-D55</f>
        <v>-450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32054</v>
      </c>
      <c r="E59" s="16">
        <v>9330</v>
      </c>
      <c r="F59" s="16">
        <f>E59-D59</f>
        <v>-22724</v>
      </c>
      <c r="G59" s="16">
        <f>IF(D59=0,0,E59/D59)*100</f>
        <v>29.10713171523055</v>
      </c>
      <c r="H59" s="1">
        <v>32054</v>
      </c>
      <c r="I59" s="1">
        <v>9330</v>
      </c>
    </row>
    <row r="60" spans="1:9" ht="16.5" customHeight="1">
      <c r="A60" s="4"/>
      <c r="B60" s="21" t="s">
        <v>41</v>
      </c>
      <c r="C60" s="15" t="s">
        <v>42</v>
      </c>
      <c r="D60" s="16">
        <v>32054</v>
      </c>
      <c r="E60" s="16">
        <v>9330</v>
      </c>
      <c r="F60" s="16">
        <f>E60-D60</f>
        <v>-22724</v>
      </c>
      <c r="G60" s="16">
        <f>IF(D60=0,0,E60/D60)*100</f>
        <v>29.10713171523055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SUM(H59:H60)</f>
        <v>32054</v>
      </c>
      <c r="E61" s="16">
        <f>SUM(I59:I60)</f>
        <v>9330</v>
      </c>
      <c r="F61" s="16">
        <f>E61-D61</f>
        <v>-22724</v>
      </c>
      <c r="G61" s="16">
        <f>IF(D61=0,0,E61/D61)*100</f>
        <v>29.10713171523055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32054</v>
      </c>
      <c r="E63" s="16">
        <f>SUM(E61)</f>
        <v>9330</v>
      </c>
      <c r="F63" s="16">
        <f>E63-D63</f>
        <v>-22724</v>
      </c>
      <c r="G63" s="16">
        <f>IF(D63=0,0,E63/D63)*100</f>
        <v>29.10713171523055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61</v>
      </c>
      <c r="C65" s="27"/>
      <c r="D65" s="16">
        <f>SUM(D55,D63)</f>
        <v>32504</v>
      </c>
      <c r="E65" s="16">
        <f>SUM(E55,E63)</f>
        <v>9330</v>
      </c>
      <c r="F65" s="16">
        <f>E65-D65</f>
        <v>-23174</v>
      </c>
      <c r="G65" s="16">
        <f>IF(D65=0,0,E65/D65)*100</f>
        <v>28.70415948806301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62</v>
      </c>
      <c r="C67" s="27"/>
      <c r="D67" s="16">
        <f>SUM(D46,D65)</f>
        <v>36239</v>
      </c>
      <c r="E67" s="16">
        <f>SUM(E46,E65)</f>
        <v>10819</v>
      </c>
      <c r="F67" s="16">
        <f>E67-D67</f>
        <v>-25420</v>
      </c>
      <c r="G67" s="16">
        <f>IF(D67=0,0,E67/D67)*100</f>
        <v>29.854576561163388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63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64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65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35</v>
      </c>
      <c r="C74" s="15" t="s">
        <v>36</v>
      </c>
      <c r="D74" s="16">
        <v>400</v>
      </c>
      <c r="E74" s="16">
        <v>0</v>
      </c>
      <c r="F74" s="16">
        <f>E74-D74</f>
        <v>-400</v>
      </c>
      <c r="G74" s="16">
        <f>IF(D74=0,0,E74/D74)*100</f>
        <v>0</v>
      </c>
      <c r="H74" s="1">
        <v>400</v>
      </c>
      <c r="I74" s="1">
        <v>0</v>
      </c>
    </row>
    <row r="75" spans="1:9" ht="16.5" customHeight="1">
      <c r="A75" s="4"/>
      <c r="B75" s="21" t="s">
        <v>41</v>
      </c>
      <c r="C75" s="15" t="s">
        <v>42</v>
      </c>
      <c r="D75" s="16">
        <v>400</v>
      </c>
      <c r="E75" s="16">
        <v>0</v>
      </c>
      <c r="F75" s="16">
        <f>E75-D75</f>
        <v>-400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47</v>
      </c>
      <c r="C76" s="27"/>
      <c r="D76" s="16">
        <f>SUM(H74:H75)</f>
        <v>400</v>
      </c>
      <c r="E76" s="16">
        <f>SUM(I74:I75)</f>
        <v>0</v>
      </c>
      <c r="F76" s="16">
        <f>E76-D76</f>
        <v>-400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66</v>
      </c>
      <c r="C78" s="27"/>
      <c r="D78" s="16">
        <f>SUM(D76)</f>
        <v>400</v>
      </c>
      <c r="E78" s="16">
        <f>SUM(E76)</f>
        <v>0</v>
      </c>
      <c r="F78" s="16">
        <f>E78-D78</f>
        <v>-400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67</v>
      </c>
      <c r="C80" s="27"/>
      <c r="D80" s="16">
        <f>SUM(D78)</f>
        <v>400</v>
      </c>
      <c r="E80" s="16">
        <f>SUM(E78)</f>
        <v>0</v>
      </c>
      <c r="F80" s="16">
        <f>E80-D80</f>
        <v>-400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68</v>
      </c>
      <c r="C82" s="27"/>
      <c r="D82" s="16">
        <f>SUM(D80)</f>
        <v>400</v>
      </c>
      <c r="E82" s="16">
        <f>SUM(E80)</f>
        <v>0</v>
      </c>
      <c r="F82" s="16">
        <f>E82-D82</f>
        <v>-400</v>
      </c>
      <c r="G82" s="16">
        <f>IF(D82=0,0,E82/D82)*100</f>
        <v>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7"/>
      <c r="C86" s="13" t="s">
        <v>9</v>
      </c>
      <c r="D86" s="16">
        <f>SUM(D33,D67,D82)</f>
        <v>68240</v>
      </c>
      <c r="E86" s="16">
        <f>SUM(E33,E67,E82)</f>
        <v>17959</v>
      </c>
      <c r="F86" s="16">
        <f>E86-D86</f>
        <v>-50281</v>
      </c>
      <c r="G86" s="16">
        <f>IF(D86=0,0,E86/D86)*100</f>
        <v>26.31740914419695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5:C55"/>
    <mergeCell ref="B57:G57"/>
    <mergeCell ref="B61:C61"/>
    <mergeCell ref="B63:C63"/>
    <mergeCell ref="B65:C65"/>
    <mergeCell ref="B67:C67"/>
    <mergeCell ref="B42:C42"/>
    <mergeCell ref="B44:C44"/>
    <mergeCell ref="B46:C46"/>
    <mergeCell ref="B48:G48"/>
    <mergeCell ref="B49:G49"/>
    <mergeCell ref="B53:C53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2021-04-27T11:56:36Z</cp:lastPrinted>
  <dcterms:modified xsi:type="dcterms:W3CDTF">2021-04-27T11:56:40Z</dcterms:modified>
  <cp:category/>
  <cp:version/>
  <cp:contentType/>
  <cp:contentStatus/>
</cp:coreProperties>
</file>