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Разходи" sheetId="1" r:id="rId1"/>
  </sheets>
  <definedNames>
    <definedName name="_xlfn_SUMIFS">NA()</definedName>
  </definedNames>
  <calcPr fullCalcOnLoad="1"/>
</workbook>
</file>

<file path=xl/sharedStrings.xml><?xml version="1.0" encoding="utf-8"?>
<sst xmlns="http://schemas.openxmlformats.org/spreadsheetml/2006/main" count="97" uniqueCount="69">
  <si>
    <t>Община:</t>
  </si>
  <si>
    <t>Година:</t>
  </si>
  <si>
    <t>Месец:</t>
  </si>
  <si>
    <t>Име на параграф</t>
  </si>
  <si>
    <t>Код на параграф</t>
  </si>
  <si>
    <t>Уточнен годишен план</t>
  </si>
  <si>
    <t>Месечен отчет</t>
  </si>
  <si>
    <t>Отчет – План</t>
  </si>
  <si>
    <t>% отношение</t>
  </si>
  <si>
    <t xml:space="preserve"> Бланка стойностни показатели: Разход – Месечен отчет</t>
  </si>
  <si>
    <t>Всичко:</t>
  </si>
  <si>
    <t>км. с. Ивански</t>
  </si>
  <si>
    <t>7710</t>
  </si>
  <si>
    <t>I. Функция Общи държавни служби</t>
  </si>
  <si>
    <t>Група А) Изпълнителни и законодателни органи</t>
  </si>
  <si>
    <t>122 Общинска администрация</t>
  </si>
  <si>
    <t>разходи</t>
  </si>
  <si>
    <t>Заплати и възнаграждения за персонала, нает по трудови и служебни правоотношения</t>
  </si>
  <si>
    <t>0100</t>
  </si>
  <si>
    <t>заплати и възнаграждения на персонала нает по трудови правоотношения</t>
  </si>
  <si>
    <t>0101</t>
  </si>
  <si>
    <t>Други възнаграждения и плащания за персонала</t>
  </si>
  <si>
    <t>0200</t>
  </si>
  <si>
    <t>изплатени суми от СБКО, за облекло и други на персонала, с характер на възнаграждение</t>
  </si>
  <si>
    <t>0205</t>
  </si>
  <si>
    <t>Задължителни осигурителни вноски от работодатели</t>
  </si>
  <si>
    <t>0500</t>
  </si>
  <si>
    <t>осигурителни вноски от работодатели за Държавното обществено осигуряване (ДОО)</t>
  </si>
  <si>
    <t>0551</t>
  </si>
  <si>
    <t>здравноосигурителни вноски от работодатели</t>
  </si>
  <si>
    <t>0560</t>
  </si>
  <si>
    <t>вноски за допълнително задължително осигуряване от работодатели</t>
  </si>
  <si>
    <t>0580</t>
  </si>
  <si>
    <t>Издръжка</t>
  </si>
  <si>
    <t>1000</t>
  </si>
  <si>
    <t>материали</t>
  </si>
  <si>
    <t>1015</t>
  </si>
  <si>
    <t>вода, горива и енергия</t>
  </si>
  <si>
    <t>1016</t>
  </si>
  <si>
    <t>разходи за външни услуги</t>
  </si>
  <si>
    <t>1020</t>
  </si>
  <si>
    <t>текущ ремонт</t>
  </si>
  <si>
    <t>1030</t>
  </si>
  <si>
    <t>командировки в страната</t>
  </si>
  <si>
    <t>1051</t>
  </si>
  <si>
    <t>Всичко - разходи:</t>
  </si>
  <si>
    <t>Всичко - 122 Общинска администрация:</t>
  </si>
  <si>
    <t>Всичко - Група А) Изпълнителни и законодателни органи:</t>
  </si>
  <si>
    <t>Всичко - I. Функция Общи държавни служби:</t>
  </si>
  <si>
    <t>VI. Жилищно строителство, благоустройство, комунално стопанство и опазване на околната среда</t>
  </si>
  <si>
    <t>Група А) Жилищно строителство, благоустройство, комунално стопанство</t>
  </si>
  <si>
    <t>604 Осветление на улици и площади</t>
  </si>
  <si>
    <t>Всичко - 604 Осветление на улици и площади:</t>
  </si>
  <si>
    <t>Всичко - Група А) Жилищно строителство, благоустройство, комунално стопанство:</t>
  </si>
  <si>
    <t>Група Б) Опазване на околната среда</t>
  </si>
  <si>
    <t>622 Озеленяване</t>
  </si>
  <si>
    <t>за персонала по извънтрудови правоотношения</t>
  </si>
  <si>
    <t>0202</t>
  </si>
  <si>
    <t>Всичко - 622 Озеленяване:</t>
  </si>
  <si>
    <t>623 Чистота</t>
  </si>
  <si>
    <t>Всичко - 623 Чистота:</t>
  </si>
  <si>
    <t>Всичко - Група Б) Опазване на околната среда:</t>
  </si>
  <si>
    <t>Всичко - VI. Жилищно строителство, благоустройство, комунално стопанство и опазване на околната среда:</t>
  </si>
  <si>
    <t>VII. Функция Култура, спорт, почивни дейности и религиозно дело</t>
  </si>
  <si>
    <t>Група В) Култура</t>
  </si>
  <si>
    <t>759 Други дейности по културата</t>
  </si>
  <si>
    <t>Всичко - 759 Други дейности по културата:</t>
  </si>
  <si>
    <t>Всичко - Група В) Култура:</t>
  </si>
  <si>
    <t>Всичко - VII. Функция Култура, спорт, почивни дейности и религиозно дело:</t>
  </si>
</sst>
</file>

<file path=xl/styles.xml><?xml version="1.0" encoding="utf-8"?>
<styleSheet xmlns="http://schemas.openxmlformats.org/spreadsheetml/2006/main">
  <numFmts count="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</numFmts>
  <fonts count="39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Arial"/>
      <family val="2"/>
    </font>
    <font>
      <b/>
      <sz val="16"/>
      <color indexed="8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4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right" vertical="center"/>
    </xf>
    <xf numFmtId="1" fontId="2" fillId="0" borderId="0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 indent="4"/>
    </xf>
    <xf numFmtId="0" fontId="4" fillId="0" borderId="0" xfId="0" applyFont="1" applyFill="1" applyBorder="1" applyAlignment="1">
      <alignment horizontal="left" vertical="center" indent="12"/>
    </xf>
    <xf numFmtId="0" fontId="2" fillId="0" borderId="0" xfId="0" applyFont="1" applyFill="1" applyBorder="1" applyAlignment="1">
      <alignment horizontal="left" vertical="center" indent="5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indent="1"/>
    </xf>
    <xf numFmtId="0" fontId="4" fillId="0" borderId="0" xfId="0" applyFont="1" applyFill="1" applyBorder="1" applyAlignment="1">
      <alignment horizontal="left" vertical="center" indent="3"/>
    </xf>
    <xf numFmtId="0" fontId="4" fillId="0" borderId="0" xfId="0" applyFont="1" applyFill="1" applyBorder="1" applyAlignment="1">
      <alignment horizontal="right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ADADA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8"/>
  <sheetViews>
    <sheetView showGridLines="0" tabSelected="1" view="pageBreakPreview" zoomScale="60" zoomScalePageLayoutView="0" workbookViewId="0" topLeftCell="A1">
      <pane ySplit="6" topLeftCell="A10" activePane="bottomLeft" state="frozen"/>
      <selection pane="topLeft" activeCell="A1" sqref="A1"/>
      <selection pane="bottomLeft" activeCell="B3" sqref="B3:G3"/>
    </sheetView>
  </sheetViews>
  <sheetFormatPr defaultColWidth="9.00390625" defaultRowHeight="16.5" customHeight="1"/>
  <cols>
    <col min="1" max="1" width="0.13671875" style="1" customWidth="1"/>
    <col min="2" max="2" width="70.421875" style="1" customWidth="1"/>
    <col min="3" max="3" width="12.421875" style="1" customWidth="1"/>
    <col min="4" max="7" width="20.421875" style="1" customWidth="1"/>
    <col min="8" max="9" width="20.421875" style="1" hidden="1" customWidth="1"/>
    <col min="10" max="10" width="20.421875" style="1" customWidth="1"/>
    <col min="11" max="243" width="9.00390625" style="1" customWidth="1"/>
    <col min="244" max="16384" width="9.00390625" style="2" customWidth="1"/>
  </cols>
  <sheetData>
    <row r="1" ht="3" customHeight="1">
      <c r="A1" s="3"/>
    </row>
    <row r="2" spans="1:7" ht="21.75" customHeight="1">
      <c r="A2" s="4"/>
      <c r="B2" s="22" t="s">
        <v>9</v>
      </c>
      <c r="C2" s="22"/>
      <c r="D2" s="22"/>
      <c r="E2" s="22"/>
      <c r="F2" s="22"/>
      <c r="G2" s="22"/>
    </row>
    <row r="3" spans="1:7" s="5" customFormat="1" ht="18" customHeight="1">
      <c r="A3" s="17">
        <v>3</v>
      </c>
      <c r="B3" s="23" t="s">
        <v>11</v>
      </c>
      <c r="C3" s="23"/>
      <c r="D3" s="23"/>
      <c r="E3" s="23"/>
      <c r="F3" s="23"/>
      <c r="G3" s="23"/>
    </row>
    <row r="4" spans="1:7" ht="16.5" customHeight="1">
      <c r="A4" s="4"/>
      <c r="B4" s="6" t="str">
        <f>IF(ISBLANK(A2),"Обща",A2)</f>
        <v>Обща</v>
      </c>
      <c r="C4" s="7" t="s">
        <v>0</v>
      </c>
      <c r="D4" s="8" t="s">
        <v>12</v>
      </c>
      <c r="E4" s="7" t="s">
        <v>1</v>
      </c>
      <c r="F4" s="8">
        <v>2024</v>
      </c>
      <c r="G4" s="7"/>
    </row>
    <row r="5" spans="1:7" ht="16.5" customHeight="1">
      <c r="A5" s="4"/>
      <c r="B5" s="9"/>
      <c r="C5" s="9"/>
      <c r="D5" s="9"/>
      <c r="E5" s="7" t="s">
        <v>2</v>
      </c>
      <c r="F5" s="10" t="str">
        <f>#VALUE!</f>
        <v>Март</v>
      </c>
      <c r="G5" s="9"/>
    </row>
    <row r="6" spans="1:7" ht="27.75" customHeight="1">
      <c r="A6" s="4"/>
      <c r="B6" s="11" t="s">
        <v>3</v>
      </c>
      <c r="C6" s="11" t="s">
        <v>4</v>
      </c>
      <c r="D6" s="11" t="s">
        <v>5</v>
      </c>
      <c r="E6" s="11" t="s">
        <v>6</v>
      </c>
      <c r="F6" s="11" t="s">
        <v>7</v>
      </c>
      <c r="G6" s="11" t="s">
        <v>8</v>
      </c>
    </row>
    <row r="7" spans="1:7" ht="16.5" customHeight="1">
      <c r="A7" s="4"/>
      <c r="B7" s="18"/>
      <c r="C7" s="18"/>
      <c r="D7" s="18"/>
      <c r="E7" s="18"/>
      <c r="F7" s="18"/>
      <c r="G7" s="18"/>
    </row>
    <row r="8" spans="1:7" ht="16.5" customHeight="1">
      <c r="A8" s="4"/>
      <c r="B8" s="24" t="s">
        <v>13</v>
      </c>
      <c r="C8" s="24"/>
      <c r="D8" s="24"/>
      <c r="E8" s="24"/>
      <c r="F8" s="24"/>
      <c r="G8" s="24"/>
    </row>
    <row r="9" spans="1:7" ht="16.5" customHeight="1">
      <c r="A9" s="4"/>
      <c r="B9" s="25" t="s">
        <v>14</v>
      </c>
      <c r="C9" s="25"/>
      <c r="D9" s="25"/>
      <c r="E9" s="25"/>
      <c r="F9" s="25"/>
      <c r="G9" s="25"/>
    </row>
    <row r="10" spans="1:7" ht="16.5" customHeight="1">
      <c r="A10" s="4"/>
      <c r="B10" s="26" t="s">
        <v>15</v>
      </c>
      <c r="C10" s="26"/>
      <c r="D10" s="26"/>
      <c r="E10" s="26"/>
      <c r="F10" s="26"/>
      <c r="G10" s="26"/>
    </row>
    <row r="11" spans="1:7" ht="16.5" customHeight="1">
      <c r="A11" s="4"/>
      <c r="B11" s="19" t="s">
        <v>16</v>
      </c>
      <c r="C11" s="20"/>
      <c r="D11" s="20"/>
      <c r="E11" s="20"/>
      <c r="F11" s="20"/>
      <c r="G11" s="20"/>
    </row>
    <row r="12" spans="1:9" ht="16.5" customHeight="1">
      <c r="A12" s="4"/>
      <c r="B12" s="21" t="s">
        <v>17</v>
      </c>
      <c r="C12" s="15" t="s">
        <v>18</v>
      </c>
      <c r="D12" s="16">
        <v>37618</v>
      </c>
      <c r="E12" s="16">
        <v>11008</v>
      </c>
      <c r="F12" s="16">
        <f aca="true" t="shared" si="0" ref="F12:F26">E12-D12</f>
        <v>-26610</v>
      </c>
      <c r="G12" s="16">
        <f aca="true" t="shared" si="1" ref="G12:G26">IF(D12=0,0,E12/D12)*100</f>
        <v>29.262587059386462</v>
      </c>
      <c r="H12" s="1">
        <v>37618</v>
      </c>
      <c r="I12" s="1">
        <v>11008</v>
      </c>
    </row>
    <row r="13" spans="1:9" ht="16.5" customHeight="1">
      <c r="A13" s="4"/>
      <c r="B13" s="21" t="s">
        <v>19</v>
      </c>
      <c r="C13" s="15" t="s">
        <v>20</v>
      </c>
      <c r="D13" s="16">
        <v>37618</v>
      </c>
      <c r="E13" s="16">
        <v>11008</v>
      </c>
      <c r="F13" s="16">
        <f t="shared" si="0"/>
        <v>-26610</v>
      </c>
      <c r="G13" s="16">
        <f t="shared" si="1"/>
        <v>29.262587059386462</v>
      </c>
      <c r="H13" s="1">
        <v>0</v>
      </c>
      <c r="I13" s="1">
        <v>0</v>
      </c>
    </row>
    <row r="14" spans="1:9" ht="16.5" customHeight="1">
      <c r="A14" s="4"/>
      <c r="B14" s="21" t="s">
        <v>21</v>
      </c>
      <c r="C14" s="15" t="s">
        <v>22</v>
      </c>
      <c r="D14" s="16">
        <v>0</v>
      </c>
      <c r="E14" s="16">
        <v>237</v>
      </c>
      <c r="F14" s="16">
        <f t="shared" si="0"/>
        <v>237</v>
      </c>
      <c r="G14" s="16">
        <f t="shared" si="1"/>
        <v>0</v>
      </c>
      <c r="H14" s="1">
        <v>0</v>
      </c>
      <c r="I14" s="1">
        <v>237</v>
      </c>
    </row>
    <row r="15" spans="1:9" ht="16.5" customHeight="1">
      <c r="A15" s="4"/>
      <c r="B15" s="21" t="s">
        <v>23</v>
      </c>
      <c r="C15" s="15" t="s">
        <v>24</v>
      </c>
      <c r="D15" s="16">
        <v>0</v>
      </c>
      <c r="E15" s="16">
        <v>237</v>
      </c>
      <c r="F15" s="16">
        <f t="shared" si="0"/>
        <v>237</v>
      </c>
      <c r="G15" s="16">
        <f t="shared" si="1"/>
        <v>0</v>
      </c>
      <c r="H15" s="1">
        <v>0</v>
      </c>
      <c r="I15" s="1">
        <v>0</v>
      </c>
    </row>
    <row r="16" spans="1:9" ht="16.5" customHeight="1">
      <c r="A16" s="4"/>
      <c r="B16" s="21" t="s">
        <v>25</v>
      </c>
      <c r="C16" s="15" t="s">
        <v>26</v>
      </c>
      <c r="D16" s="16">
        <v>7231</v>
      </c>
      <c r="E16" s="16">
        <v>2107</v>
      </c>
      <c r="F16" s="16">
        <f t="shared" si="0"/>
        <v>-5124</v>
      </c>
      <c r="G16" s="16">
        <f t="shared" si="1"/>
        <v>29.138431752178125</v>
      </c>
      <c r="H16" s="1">
        <v>7231</v>
      </c>
      <c r="I16" s="1">
        <v>2107</v>
      </c>
    </row>
    <row r="17" spans="1:9" ht="16.5" customHeight="1">
      <c r="A17" s="4"/>
      <c r="B17" s="21" t="s">
        <v>27</v>
      </c>
      <c r="C17" s="15" t="s">
        <v>28</v>
      </c>
      <c r="D17" s="16">
        <v>4338</v>
      </c>
      <c r="E17" s="16">
        <v>1274</v>
      </c>
      <c r="F17" s="16">
        <f t="shared" si="0"/>
        <v>-3064</v>
      </c>
      <c r="G17" s="16">
        <f t="shared" si="1"/>
        <v>29.368372521899495</v>
      </c>
      <c r="H17" s="1">
        <v>0</v>
      </c>
      <c r="I17" s="1">
        <v>0</v>
      </c>
    </row>
    <row r="18" spans="1:9" ht="16.5" customHeight="1">
      <c r="A18" s="4"/>
      <c r="B18" s="21" t="s">
        <v>29</v>
      </c>
      <c r="C18" s="15" t="s">
        <v>30</v>
      </c>
      <c r="D18" s="16">
        <v>1808</v>
      </c>
      <c r="E18" s="16">
        <v>526</v>
      </c>
      <c r="F18" s="16">
        <f t="shared" si="0"/>
        <v>-1282</v>
      </c>
      <c r="G18" s="16">
        <f t="shared" si="1"/>
        <v>29.0929203539823</v>
      </c>
      <c r="H18" s="1">
        <v>0</v>
      </c>
      <c r="I18" s="1">
        <v>0</v>
      </c>
    </row>
    <row r="19" spans="1:9" ht="16.5" customHeight="1">
      <c r="A19" s="4"/>
      <c r="B19" s="21" t="s">
        <v>31</v>
      </c>
      <c r="C19" s="15" t="s">
        <v>32</v>
      </c>
      <c r="D19" s="16">
        <v>1085</v>
      </c>
      <c r="E19" s="16">
        <v>307</v>
      </c>
      <c r="F19" s="16">
        <f t="shared" si="0"/>
        <v>-778</v>
      </c>
      <c r="G19" s="16">
        <f t="shared" si="1"/>
        <v>28.294930875576036</v>
      </c>
      <c r="H19" s="1">
        <v>0</v>
      </c>
      <c r="I19" s="1">
        <v>0</v>
      </c>
    </row>
    <row r="20" spans="1:9" ht="16.5" customHeight="1">
      <c r="A20" s="4"/>
      <c r="B20" s="21" t="s">
        <v>33</v>
      </c>
      <c r="C20" s="15" t="s">
        <v>34</v>
      </c>
      <c r="D20" s="16">
        <v>17632</v>
      </c>
      <c r="E20" s="16">
        <v>999</v>
      </c>
      <c r="F20" s="16">
        <f t="shared" si="0"/>
        <v>-16633</v>
      </c>
      <c r="G20" s="16">
        <f t="shared" si="1"/>
        <v>5.665834845735027</v>
      </c>
      <c r="H20" s="1">
        <v>17632</v>
      </c>
      <c r="I20" s="1">
        <v>999</v>
      </c>
    </row>
    <row r="21" spans="1:9" ht="16.5" customHeight="1">
      <c r="A21" s="4"/>
      <c r="B21" s="21" t="s">
        <v>35</v>
      </c>
      <c r="C21" s="15" t="s">
        <v>36</v>
      </c>
      <c r="D21" s="16">
        <v>2000</v>
      </c>
      <c r="E21" s="16">
        <v>100</v>
      </c>
      <c r="F21" s="16">
        <f t="shared" si="0"/>
        <v>-1900</v>
      </c>
      <c r="G21" s="16">
        <f t="shared" si="1"/>
        <v>5</v>
      </c>
      <c r="H21" s="1">
        <v>0</v>
      </c>
      <c r="I21" s="1">
        <v>0</v>
      </c>
    </row>
    <row r="22" spans="1:9" ht="16.5" customHeight="1">
      <c r="A22" s="4"/>
      <c r="B22" s="21" t="s">
        <v>37</v>
      </c>
      <c r="C22" s="15" t="s">
        <v>38</v>
      </c>
      <c r="D22" s="16">
        <v>3000</v>
      </c>
      <c r="E22" s="16">
        <v>692</v>
      </c>
      <c r="F22" s="16">
        <f t="shared" si="0"/>
        <v>-2308</v>
      </c>
      <c r="G22" s="16">
        <f t="shared" si="1"/>
        <v>23.066666666666666</v>
      </c>
      <c r="H22" s="1">
        <v>0</v>
      </c>
      <c r="I22" s="1">
        <v>0</v>
      </c>
    </row>
    <row r="23" spans="1:9" ht="16.5" customHeight="1">
      <c r="A23" s="4"/>
      <c r="B23" s="21" t="s">
        <v>39</v>
      </c>
      <c r="C23" s="15" t="s">
        <v>40</v>
      </c>
      <c r="D23" s="16">
        <v>2000</v>
      </c>
      <c r="E23" s="16">
        <v>207</v>
      </c>
      <c r="F23" s="16">
        <f t="shared" si="0"/>
        <v>-1793</v>
      </c>
      <c r="G23" s="16">
        <f t="shared" si="1"/>
        <v>10.35</v>
      </c>
      <c r="H23" s="1">
        <v>0</v>
      </c>
      <c r="I23" s="1">
        <v>0</v>
      </c>
    </row>
    <row r="24" spans="1:9" ht="16.5" customHeight="1">
      <c r="A24" s="4"/>
      <c r="B24" s="21" t="s">
        <v>41</v>
      </c>
      <c r="C24" s="15" t="s">
        <v>42</v>
      </c>
      <c r="D24" s="16">
        <v>9632</v>
      </c>
      <c r="E24" s="16">
        <v>0</v>
      </c>
      <c r="F24" s="16">
        <f t="shared" si="0"/>
        <v>-9632</v>
      </c>
      <c r="G24" s="16">
        <f t="shared" si="1"/>
        <v>0</v>
      </c>
      <c r="H24" s="1">
        <v>0</v>
      </c>
      <c r="I24" s="1">
        <v>0</v>
      </c>
    </row>
    <row r="25" spans="1:9" ht="16.5" customHeight="1">
      <c r="A25" s="4"/>
      <c r="B25" s="21" t="s">
        <v>43</v>
      </c>
      <c r="C25" s="15" t="s">
        <v>44</v>
      </c>
      <c r="D25" s="16">
        <v>1000</v>
      </c>
      <c r="E25" s="16">
        <v>0</v>
      </c>
      <c r="F25" s="16">
        <f t="shared" si="0"/>
        <v>-1000</v>
      </c>
      <c r="G25" s="16">
        <f t="shared" si="1"/>
        <v>0</v>
      </c>
      <c r="H25" s="1">
        <v>0</v>
      </c>
      <c r="I25" s="1">
        <v>0</v>
      </c>
    </row>
    <row r="26" spans="1:7" ht="15.75" customHeight="1">
      <c r="A26" s="4"/>
      <c r="B26" s="27" t="s">
        <v>45</v>
      </c>
      <c r="C26" s="27"/>
      <c r="D26" s="16">
        <f>SUM(H12:H25)</f>
        <v>62481</v>
      </c>
      <c r="E26" s="16">
        <f>SUM(I12:I25)</f>
        <v>14351</v>
      </c>
      <c r="F26" s="16">
        <f t="shared" si="0"/>
        <v>-48130</v>
      </c>
      <c r="G26" s="16">
        <f t="shared" si="1"/>
        <v>22.968582449064513</v>
      </c>
    </row>
    <row r="27" spans="1:7" ht="15.75" customHeight="1">
      <c r="A27" s="4"/>
      <c r="B27" s="12"/>
      <c r="C27" s="13"/>
      <c r="D27" s="14"/>
      <c r="E27" s="14"/>
      <c r="F27" s="14"/>
      <c r="G27" s="14"/>
    </row>
    <row r="28" spans="1:7" ht="15.75" customHeight="1">
      <c r="A28" s="4"/>
      <c r="B28" s="27" t="s">
        <v>46</v>
      </c>
      <c r="C28" s="27"/>
      <c r="D28" s="16">
        <f>SUM(D26)</f>
        <v>62481</v>
      </c>
      <c r="E28" s="16">
        <f>SUM(E26)</f>
        <v>14351</v>
      </c>
      <c r="F28" s="16">
        <f>E28-D28</f>
        <v>-48130</v>
      </c>
      <c r="G28" s="16">
        <f>IF(D28=0,0,E28/D28)*100</f>
        <v>22.968582449064513</v>
      </c>
    </row>
    <row r="29" spans="1:7" ht="15.75" customHeight="1">
      <c r="A29" s="4"/>
      <c r="B29" s="12"/>
      <c r="C29" s="13"/>
      <c r="D29" s="14"/>
      <c r="E29" s="14"/>
      <c r="F29" s="14"/>
      <c r="G29" s="14"/>
    </row>
    <row r="30" spans="1:7" ht="15.75" customHeight="1">
      <c r="A30" s="4"/>
      <c r="B30" s="27" t="s">
        <v>47</v>
      </c>
      <c r="C30" s="27"/>
      <c r="D30" s="16">
        <f>SUM(D28)</f>
        <v>62481</v>
      </c>
      <c r="E30" s="16">
        <f>SUM(E28)</f>
        <v>14351</v>
      </c>
      <c r="F30" s="16">
        <f>E30-D30</f>
        <v>-48130</v>
      </c>
      <c r="G30" s="16">
        <f>IF(D30=0,0,E30/D30)*100</f>
        <v>22.968582449064513</v>
      </c>
    </row>
    <row r="31" spans="1:7" ht="15.75" customHeight="1">
      <c r="A31" s="4"/>
      <c r="B31" s="12"/>
      <c r="C31" s="13"/>
      <c r="D31" s="14"/>
      <c r="E31" s="14"/>
      <c r="F31" s="14"/>
      <c r="G31" s="14"/>
    </row>
    <row r="32" spans="1:7" ht="15.75" customHeight="1">
      <c r="A32" s="4"/>
      <c r="B32" s="27" t="s">
        <v>48</v>
      </c>
      <c r="C32" s="27"/>
      <c r="D32" s="16">
        <f>SUM(D30)</f>
        <v>62481</v>
      </c>
      <c r="E32" s="16">
        <f>SUM(E30)</f>
        <v>14351</v>
      </c>
      <c r="F32" s="16">
        <f>E32-D32</f>
        <v>-48130</v>
      </c>
      <c r="G32" s="16">
        <f>IF(D32=0,0,E32/D32)*100</f>
        <v>22.968582449064513</v>
      </c>
    </row>
    <row r="33" spans="1:7" ht="16.5" customHeight="1">
      <c r="A33" s="4"/>
      <c r="B33" s="12"/>
      <c r="C33" s="13"/>
      <c r="D33" s="14"/>
      <c r="E33" s="14"/>
      <c r="F33" s="14"/>
      <c r="G33" s="14"/>
    </row>
    <row r="34" spans="1:7" ht="16.5" customHeight="1">
      <c r="A34" s="4"/>
      <c r="B34" s="12"/>
      <c r="C34" s="13"/>
      <c r="D34" s="14"/>
      <c r="E34" s="14"/>
      <c r="F34" s="14"/>
      <c r="G34" s="14"/>
    </row>
    <row r="35" spans="1:7" ht="16.5" customHeight="1">
      <c r="A35" s="4"/>
      <c r="B35" s="24" t="s">
        <v>49</v>
      </c>
      <c r="C35" s="24"/>
      <c r="D35" s="24"/>
      <c r="E35" s="24"/>
      <c r="F35" s="24"/>
      <c r="G35" s="24"/>
    </row>
    <row r="36" spans="1:7" ht="16.5" customHeight="1">
      <c r="A36" s="4"/>
      <c r="B36" s="25" t="s">
        <v>50</v>
      </c>
      <c r="C36" s="25"/>
      <c r="D36" s="25"/>
      <c r="E36" s="25"/>
      <c r="F36" s="25"/>
      <c r="G36" s="25"/>
    </row>
    <row r="37" spans="1:7" ht="16.5" customHeight="1">
      <c r="A37" s="4"/>
      <c r="B37" s="26" t="s">
        <v>51</v>
      </c>
      <c r="C37" s="26"/>
      <c r="D37" s="26"/>
      <c r="E37" s="26"/>
      <c r="F37" s="26"/>
      <c r="G37" s="26"/>
    </row>
    <row r="38" spans="1:7" ht="16.5" customHeight="1">
      <c r="A38" s="4"/>
      <c r="B38" s="19" t="s">
        <v>16</v>
      </c>
      <c r="C38" s="20"/>
      <c r="D38" s="20"/>
      <c r="E38" s="20"/>
      <c r="F38" s="20"/>
      <c r="G38" s="20"/>
    </row>
    <row r="39" spans="1:9" ht="16.5" customHeight="1">
      <c r="A39" s="4"/>
      <c r="B39" s="21" t="s">
        <v>33</v>
      </c>
      <c r="C39" s="15" t="s">
        <v>34</v>
      </c>
      <c r="D39" s="16">
        <v>15000</v>
      </c>
      <c r="E39" s="16">
        <v>4642</v>
      </c>
      <c r="F39" s="16">
        <f>E39-D39</f>
        <v>-10358</v>
      </c>
      <c r="G39" s="16">
        <f>IF(D39=0,0,E39/D39)*100</f>
        <v>30.946666666666665</v>
      </c>
      <c r="H39" s="1">
        <v>15000</v>
      </c>
      <c r="I39" s="1">
        <v>4642</v>
      </c>
    </row>
    <row r="40" spans="1:9" ht="16.5" customHeight="1">
      <c r="A40" s="4"/>
      <c r="B40" s="21" t="s">
        <v>37</v>
      </c>
      <c r="C40" s="15" t="s">
        <v>38</v>
      </c>
      <c r="D40" s="16">
        <v>15000</v>
      </c>
      <c r="E40" s="16">
        <v>4642</v>
      </c>
      <c r="F40" s="16">
        <f>E40-D40</f>
        <v>-10358</v>
      </c>
      <c r="G40" s="16">
        <f>IF(D40=0,0,E40/D40)*100</f>
        <v>30.946666666666665</v>
      </c>
      <c r="H40" s="1">
        <v>0</v>
      </c>
      <c r="I40" s="1">
        <v>0</v>
      </c>
    </row>
    <row r="41" spans="1:7" ht="15.75" customHeight="1">
      <c r="A41" s="4"/>
      <c r="B41" s="27" t="s">
        <v>45</v>
      </c>
      <c r="C41" s="27"/>
      <c r="D41" s="16">
        <f>SUM(H39:H40)</f>
        <v>15000</v>
      </c>
      <c r="E41" s="16">
        <f>SUM(I39:I40)</f>
        <v>4642</v>
      </c>
      <c r="F41" s="16">
        <f>E41-D41</f>
        <v>-10358</v>
      </c>
      <c r="G41" s="16">
        <f>IF(D41=0,0,E41/D41)*100</f>
        <v>30.946666666666665</v>
      </c>
    </row>
    <row r="42" spans="1:7" ht="15.75" customHeight="1">
      <c r="A42" s="4"/>
      <c r="B42" s="12"/>
      <c r="C42" s="13"/>
      <c r="D42" s="14"/>
      <c r="E42" s="14"/>
      <c r="F42" s="14"/>
      <c r="G42" s="14"/>
    </row>
    <row r="43" spans="1:7" ht="15.75" customHeight="1">
      <c r="A43" s="4"/>
      <c r="B43" s="27" t="s">
        <v>52</v>
      </c>
      <c r="C43" s="27"/>
      <c r="D43" s="16">
        <f>SUM(D41)</f>
        <v>15000</v>
      </c>
      <c r="E43" s="16">
        <f>SUM(E41)</f>
        <v>4642</v>
      </c>
      <c r="F43" s="16">
        <f>E43-D43</f>
        <v>-10358</v>
      </c>
      <c r="G43" s="16">
        <f>IF(D43=0,0,E43/D43)*100</f>
        <v>30.946666666666665</v>
      </c>
    </row>
    <row r="44" spans="1:7" ht="15.75" customHeight="1">
      <c r="A44" s="4"/>
      <c r="B44" s="12"/>
      <c r="C44" s="13"/>
      <c r="D44" s="14"/>
      <c r="E44" s="14"/>
      <c r="F44" s="14"/>
      <c r="G44" s="14"/>
    </row>
    <row r="45" spans="1:7" ht="15.75" customHeight="1">
      <c r="A45" s="4"/>
      <c r="B45" s="27" t="s">
        <v>53</v>
      </c>
      <c r="C45" s="27"/>
      <c r="D45" s="16">
        <f>SUM(D43)</f>
        <v>15000</v>
      </c>
      <c r="E45" s="16">
        <f>SUM(E43)</f>
        <v>4642</v>
      </c>
      <c r="F45" s="16">
        <f>E45-D45</f>
        <v>-10358</v>
      </c>
      <c r="G45" s="16">
        <f>IF(D45=0,0,E45/D45)*100</f>
        <v>30.946666666666665</v>
      </c>
    </row>
    <row r="46" spans="1:7" ht="15.75" customHeight="1">
      <c r="A46" s="4"/>
      <c r="B46" s="12"/>
      <c r="C46" s="13"/>
      <c r="D46" s="14"/>
      <c r="E46" s="14"/>
      <c r="F46" s="14"/>
      <c r="G46" s="14"/>
    </row>
    <row r="47" spans="1:7" ht="16.5" customHeight="1">
      <c r="A47" s="4"/>
      <c r="B47" s="25" t="s">
        <v>54</v>
      </c>
      <c r="C47" s="25"/>
      <c r="D47" s="25"/>
      <c r="E47" s="25"/>
      <c r="F47" s="25"/>
      <c r="G47" s="25"/>
    </row>
    <row r="48" spans="1:7" ht="16.5" customHeight="1">
      <c r="A48" s="4"/>
      <c r="B48" s="26" t="s">
        <v>55</v>
      </c>
      <c r="C48" s="26"/>
      <c r="D48" s="26"/>
      <c r="E48" s="26"/>
      <c r="F48" s="26"/>
      <c r="G48" s="26"/>
    </row>
    <row r="49" spans="1:7" ht="16.5" customHeight="1">
      <c r="A49" s="4"/>
      <c r="B49" s="19" t="s">
        <v>16</v>
      </c>
      <c r="C49" s="20"/>
      <c r="D49" s="20"/>
      <c r="E49" s="20"/>
      <c r="F49" s="20"/>
      <c r="G49" s="20"/>
    </row>
    <row r="50" spans="1:9" ht="16.5" customHeight="1">
      <c r="A50" s="4"/>
      <c r="B50" s="21" t="s">
        <v>21</v>
      </c>
      <c r="C50" s="15" t="s">
        <v>22</v>
      </c>
      <c r="D50" s="16">
        <v>5000</v>
      </c>
      <c r="E50" s="16">
        <v>0</v>
      </c>
      <c r="F50" s="16">
        <f>E50-D50</f>
        <v>-5000</v>
      </c>
      <c r="G50" s="16">
        <f>IF(D50=0,0,E50/D50)*100</f>
        <v>0</v>
      </c>
      <c r="H50" s="1">
        <v>5000</v>
      </c>
      <c r="I50" s="1">
        <v>0</v>
      </c>
    </row>
    <row r="51" spans="1:9" ht="16.5" customHeight="1">
      <c r="A51" s="4"/>
      <c r="B51" s="21" t="s">
        <v>56</v>
      </c>
      <c r="C51" s="15" t="s">
        <v>57</v>
      </c>
      <c r="D51" s="16">
        <v>5000</v>
      </c>
      <c r="E51" s="16">
        <v>0</v>
      </c>
      <c r="F51" s="16">
        <f>E51-D51</f>
        <v>-5000</v>
      </c>
      <c r="G51" s="16">
        <f>IF(D51=0,0,E51/D51)*100</f>
        <v>0</v>
      </c>
      <c r="H51" s="1">
        <v>0</v>
      </c>
      <c r="I51" s="1">
        <v>0</v>
      </c>
    </row>
    <row r="52" spans="1:9" ht="16.5" customHeight="1">
      <c r="A52" s="4"/>
      <c r="B52" s="21" t="s">
        <v>33</v>
      </c>
      <c r="C52" s="15" t="s">
        <v>34</v>
      </c>
      <c r="D52" s="16">
        <v>3000</v>
      </c>
      <c r="E52" s="16">
        <v>0</v>
      </c>
      <c r="F52" s="16">
        <f>E52-D52</f>
        <v>-3000</v>
      </c>
      <c r="G52" s="16">
        <f>IF(D52=0,0,E52/D52)*100</f>
        <v>0</v>
      </c>
      <c r="H52" s="1">
        <v>3000</v>
      </c>
      <c r="I52" s="1">
        <v>0</v>
      </c>
    </row>
    <row r="53" spans="1:9" ht="16.5" customHeight="1">
      <c r="A53" s="4"/>
      <c r="B53" s="21" t="s">
        <v>35</v>
      </c>
      <c r="C53" s="15" t="s">
        <v>36</v>
      </c>
      <c r="D53" s="16">
        <v>3000</v>
      </c>
      <c r="E53" s="16">
        <v>0</v>
      </c>
      <c r="F53" s="16">
        <f>E53-D53</f>
        <v>-3000</v>
      </c>
      <c r="G53" s="16">
        <f>IF(D53=0,0,E53/D53)*100</f>
        <v>0</v>
      </c>
      <c r="H53" s="1">
        <v>0</v>
      </c>
      <c r="I53" s="1">
        <v>0</v>
      </c>
    </row>
    <row r="54" spans="1:7" ht="15.75" customHeight="1">
      <c r="A54" s="4"/>
      <c r="B54" s="27" t="s">
        <v>45</v>
      </c>
      <c r="C54" s="27"/>
      <c r="D54" s="16">
        <f>SUM(H50:H53)</f>
        <v>8000</v>
      </c>
      <c r="E54" s="16">
        <f>SUM(I50:I53)</f>
        <v>0</v>
      </c>
      <c r="F54" s="16">
        <f>E54-D54</f>
        <v>-8000</v>
      </c>
      <c r="G54" s="16">
        <f>IF(D54=0,0,E54/D54)*100</f>
        <v>0</v>
      </c>
    </row>
    <row r="55" spans="1:7" ht="15.75" customHeight="1">
      <c r="A55" s="4"/>
      <c r="B55" s="12"/>
      <c r="C55" s="13"/>
      <c r="D55" s="14"/>
      <c r="E55" s="14"/>
      <c r="F55" s="14"/>
      <c r="G55" s="14"/>
    </row>
    <row r="56" spans="1:7" ht="15.75" customHeight="1">
      <c r="A56" s="4"/>
      <c r="B56" s="27" t="s">
        <v>58</v>
      </c>
      <c r="C56" s="27"/>
      <c r="D56" s="16">
        <f>SUM(D54)</f>
        <v>8000</v>
      </c>
      <c r="E56" s="16">
        <f>SUM(E54)</f>
        <v>0</v>
      </c>
      <c r="F56" s="16">
        <f>E56-D56</f>
        <v>-8000</v>
      </c>
      <c r="G56" s="16">
        <f>IF(D56=0,0,E56/D56)*100</f>
        <v>0</v>
      </c>
    </row>
    <row r="57" spans="1:7" ht="15.75" customHeight="1">
      <c r="A57" s="4"/>
      <c r="B57" s="12"/>
      <c r="C57" s="13"/>
      <c r="D57" s="14"/>
      <c r="E57" s="14"/>
      <c r="F57" s="14"/>
      <c r="G57" s="14"/>
    </row>
    <row r="58" spans="1:7" ht="16.5" customHeight="1">
      <c r="A58" s="4"/>
      <c r="B58" s="26" t="s">
        <v>59</v>
      </c>
      <c r="C58" s="26"/>
      <c r="D58" s="26"/>
      <c r="E58" s="26"/>
      <c r="F58" s="26"/>
      <c r="G58" s="26"/>
    </row>
    <row r="59" spans="1:7" ht="16.5" customHeight="1">
      <c r="A59" s="4"/>
      <c r="B59" s="19" t="s">
        <v>16</v>
      </c>
      <c r="C59" s="20"/>
      <c r="D59" s="20"/>
      <c r="E59" s="20"/>
      <c r="F59" s="20"/>
      <c r="G59" s="20"/>
    </row>
    <row r="60" spans="1:9" ht="16.5" customHeight="1">
      <c r="A60" s="4"/>
      <c r="B60" s="21" t="s">
        <v>33</v>
      </c>
      <c r="C60" s="15" t="s">
        <v>34</v>
      </c>
      <c r="D60" s="16">
        <v>60000</v>
      </c>
      <c r="E60" s="16">
        <v>11866</v>
      </c>
      <c r="F60" s="16">
        <f>E60-D60</f>
        <v>-48134</v>
      </c>
      <c r="G60" s="16">
        <f>IF(D60=0,0,E60/D60)*100</f>
        <v>19.776666666666667</v>
      </c>
      <c r="H60" s="1">
        <v>60000</v>
      </c>
      <c r="I60" s="1">
        <v>11866</v>
      </c>
    </row>
    <row r="61" spans="1:9" ht="16.5" customHeight="1">
      <c r="A61" s="4"/>
      <c r="B61" s="21" t="s">
        <v>39</v>
      </c>
      <c r="C61" s="15" t="s">
        <v>40</v>
      </c>
      <c r="D61" s="16">
        <v>60000</v>
      </c>
      <c r="E61" s="16">
        <v>11866</v>
      </c>
      <c r="F61" s="16">
        <f>E61-D61</f>
        <v>-48134</v>
      </c>
      <c r="G61" s="16">
        <f>IF(D61=0,0,E61/D61)*100</f>
        <v>19.776666666666667</v>
      </c>
      <c r="H61" s="1">
        <v>0</v>
      </c>
      <c r="I61" s="1">
        <v>0</v>
      </c>
    </row>
    <row r="62" spans="1:7" ht="15.75" customHeight="1">
      <c r="A62" s="4"/>
      <c r="B62" s="27" t="s">
        <v>45</v>
      </c>
      <c r="C62" s="27"/>
      <c r="D62" s="16">
        <f>SUM(H60:H61)</f>
        <v>60000</v>
      </c>
      <c r="E62" s="16">
        <f>SUM(I60:I61)</f>
        <v>11866</v>
      </c>
      <c r="F62" s="16">
        <f>E62-D62</f>
        <v>-48134</v>
      </c>
      <c r="G62" s="16">
        <f>IF(D62=0,0,E62/D62)*100</f>
        <v>19.776666666666667</v>
      </c>
    </row>
    <row r="63" spans="1:7" ht="15.75" customHeight="1">
      <c r="A63" s="4"/>
      <c r="B63" s="12"/>
      <c r="C63" s="13"/>
      <c r="D63" s="14"/>
      <c r="E63" s="14"/>
      <c r="F63" s="14"/>
      <c r="G63" s="14"/>
    </row>
    <row r="64" spans="1:7" ht="15.75" customHeight="1">
      <c r="A64" s="4"/>
      <c r="B64" s="27" t="s">
        <v>60</v>
      </c>
      <c r="C64" s="27"/>
      <c r="D64" s="16">
        <f>SUM(D62)</f>
        <v>60000</v>
      </c>
      <c r="E64" s="16">
        <f>SUM(E62)</f>
        <v>11866</v>
      </c>
      <c r="F64" s="16">
        <f>E64-D64</f>
        <v>-48134</v>
      </c>
      <c r="G64" s="16">
        <f>IF(D64=0,0,E64/D64)*100</f>
        <v>19.776666666666667</v>
      </c>
    </row>
    <row r="65" spans="1:7" ht="15.75" customHeight="1">
      <c r="A65" s="4"/>
      <c r="B65" s="12"/>
      <c r="C65" s="13"/>
      <c r="D65" s="14"/>
      <c r="E65" s="14"/>
      <c r="F65" s="14"/>
      <c r="G65" s="14"/>
    </row>
    <row r="66" spans="1:7" ht="15.75" customHeight="1">
      <c r="A66" s="4"/>
      <c r="B66" s="27" t="s">
        <v>61</v>
      </c>
      <c r="C66" s="27"/>
      <c r="D66" s="16">
        <f>SUM(D56,D64)</f>
        <v>68000</v>
      </c>
      <c r="E66" s="16">
        <f>SUM(E56,E64)</f>
        <v>11866</v>
      </c>
      <c r="F66" s="16">
        <f>E66-D66</f>
        <v>-56134</v>
      </c>
      <c r="G66" s="16">
        <f>IF(D66=0,0,E66/D66)*100</f>
        <v>17.45</v>
      </c>
    </row>
    <row r="67" spans="1:7" ht="15.75" customHeight="1">
      <c r="A67" s="4"/>
      <c r="B67" s="12"/>
      <c r="C67" s="13"/>
      <c r="D67" s="14"/>
      <c r="E67" s="14"/>
      <c r="F67" s="14"/>
      <c r="G67" s="14"/>
    </row>
    <row r="68" spans="1:7" ht="15.75" customHeight="1">
      <c r="A68" s="4"/>
      <c r="B68" s="27" t="s">
        <v>62</v>
      </c>
      <c r="C68" s="27"/>
      <c r="D68" s="16">
        <f>SUM(D45,D66)</f>
        <v>83000</v>
      </c>
      <c r="E68" s="16">
        <f>SUM(E45,E66)</f>
        <v>16508</v>
      </c>
      <c r="F68" s="16">
        <f>E68-D68</f>
        <v>-66492</v>
      </c>
      <c r="G68" s="16">
        <f>IF(D68=0,0,E68/D68)*100</f>
        <v>19.889156626506026</v>
      </c>
    </row>
    <row r="69" spans="1:7" ht="16.5" customHeight="1">
      <c r="A69" s="4"/>
      <c r="B69" s="12"/>
      <c r="C69" s="13"/>
      <c r="D69" s="14"/>
      <c r="E69" s="14"/>
      <c r="F69" s="14"/>
      <c r="G69" s="14"/>
    </row>
    <row r="70" spans="1:7" ht="16.5" customHeight="1">
      <c r="A70" s="4"/>
      <c r="B70" s="12"/>
      <c r="C70" s="13"/>
      <c r="D70" s="14"/>
      <c r="E70" s="14"/>
      <c r="F70" s="14"/>
      <c r="G70" s="14"/>
    </row>
    <row r="71" spans="1:7" ht="16.5" customHeight="1">
      <c r="A71" s="4"/>
      <c r="B71" s="24" t="s">
        <v>63</v>
      </c>
      <c r="C71" s="24"/>
      <c r="D71" s="24"/>
      <c r="E71" s="24"/>
      <c r="F71" s="24"/>
      <c r="G71" s="24"/>
    </row>
    <row r="72" spans="1:7" ht="16.5" customHeight="1">
      <c r="A72" s="4"/>
      <c r="B72" s="25" t="s">
        <v>64</v>
      </c>
      <c r="C72" s="25"/>
      <c r="D72" s="25"/>
      <c r="E72" s="25"/>
      <c r="F72" s="25"/>
      <c r="G72" s="25"/>
    </row>
    <row r="73" spans="1:7" ht="16.5" customHeight="1">
      <c r="A73" s="4"/>
      <c r="B73" s="26" t="s">
        <v>65</v>
      </c>
      <c r="C73" s="26"/>
      <c r="D73" s="26"/>
      <c r="E73" s="26"/>
      <c r="F73" s="26"/>
      <c r="G73" s="26"/>
    </row>
    <row r="74" spans="1:7" ht="16.5" customHeight="1">
      <c r="A74" s="4"/>
      <c r="B74" s="19" t="s">
        <v>16</v>
      </c>
      <c r="C74" s="20"/>
      <c r="D74" s="20"/>
      <c r="E74" s="20"/>
      <c r="F74" s="20"/>
      <c r="G74" s="20"/>
    </row>
    <row r="75" spans="1:9" ht="16.5" customHeight="1">
      <c r="A75" s="4"/>
      <c r="B75" s="21" t="s">
        <v>33</v>
      </c>
      <c r="C75" s="15" t="s">
        <v>34</v>
      </c>
      <c r="D75" s="16">
        <v>1000</v>
      </c>
      <c r="E75" s="16">
        <v>0</v>
      </c>
      <c r="F75" s="16">
        <f>E75-D75</f>
        <v>-1000</v>
      </c>
      <c r="G75" s="16">
        <f>IF(D75=0,0,E75/D75)*100</f>
        <v>0</v>
      </c>
      <c r="H75" s="1">
        <v>1000</v>
      </c>
      <c r="I75" s="1">
        <v>0</v>
      </c>
    </row>
    <row r="76" spans="1:9" ht="16.5" customHeight="1">
      <c r="A76" s="4"/>
      <c r="B76" s="21" t="s">
        <v>35</v>
      </c>
      <c r="C76" s="15" t="s">
        <v>36</v>
      </c>
      <c r="D76" s="16">
        <v>200</v>
      </c>
      <c r="E76" s="16">
        <v>0</v>
      </c>
      <c r="F76" s="16">
        <f>E76-D76</f>
        <v>-200</v>
      </c>
      <c r="G76" s="16">
        <f>IF(D76=0,0,E76/D76)*100</f>
        <v>0</v>
      </c>
      <c r="H76" s="1">
        <v>0</v>
      </c>
      <c r="I76" s="1">
        <v>0</v>
      </c>
    </row>
    <row r="77" spans="1:9" ht="16.5" customHeight="1">
      <c r="A77" s="4"/>
      <c r="B77" s="21" t="s">
        <v>39</v>
      </c>
      <c r="C77" s="15" t="s">
        <v>40</v>
      </c>
      <c r="D77" s="16">
        <v>800</v>
      </c>
      <c r="E77" s="16">
        <v>0</v>
      </c>
      <c r="F77" s="16">
        <f>E77-D77</f>
        <v>-800</v>
      </c>
      <c r="G77" s="16">
        <f>IF(D77=0,0,E77/D77)*100</f>
        <v>0</v>
      </c>
      <c r="H77" s="1">
        <v>0</v>
      </c>
      <c r="I77" s="1">
        <v>0</v>
      </c>
    </row>
    <row r="78" spans="1:7" ht="15.75" customHeight="1">
      <c r="A78" s="4"/>
      <c r="B78" s="27" t="s">
        <v>45</v>
      </c>
      <c r="C78" s="27"/>
      <c r="D78" s="16">
        <f>SUM(H75:H77)</f>
        <v>1000</v>
      </c>
      <c r="E78" s="16">
        <f>SUM(I75:I77)</f>
        <v>0</v>
      </c>
      <c r="F78" s="16">
        <f>E78-D78</f>
        <v>-1000</v>
      </c>
      <c r="G78" s="16">
        <f>IF(D78=0,0,E78/D78)*100</f>
        <v>0</v>
      </c>
    </row>
    <row r="79" spans="1:7" ht="15.75" customHeight="1">
      <c r="A79" s="4"/>
      <c r="B79" s="12"/>
      <c r="C79" s="13"/>
      <c r="D79" s="14"/>
      <c r="E79" s="14"/>
      <c r="F79" s="14"/>
      <c r="G79" s="14"/>
    </row>
    <row r="80" spans="1:7" ht="15.75" customHeight="1">
      <c r="A80" s="4"/>
      <c r="B80" s="27" t="s">
        <v>66</v>
      </c>
      <c r="C80" s="27"/>
      <c r="D80" s="16">
        <f>SUM(D78)</f>
        <v>1000</v>
      </c>
      <c r="E80" s="16">
        <f>SUM(E78)</f>
        <v>0</v>
      </c>
      <c r="F80" s="16">
        <f>E80-D80</f>
        <v>-1000</v>
      </c>
      <c r="G80" s="16">
        <f>IF(D80=0,0,E80/D80)*100</f>
        <v>0</v>
      </c>
    </row>
    <row r="81" spans="1:7" ht="15.75" customHeight="1">
      <c r="A81" s="4"/>
      <c r="B81" s="12"/>
      <c r="C81" s="13"/>
      <c r="D81" s="14"/>
      <c r="E81" s="14"/>
      <c r="F81" s="14"/>
      <c r="G81" s="14"/>
    </row>
    <row r="82" spans="1:7" ht="15.75" customHeight="1">
      <c r="A82" s="4"/>
      <c r="B82" s="27" t="s">
        <v>67</v>
      </c>
      <c r="C82" s="27"/>
      <c r="D82" s="16">
        <f>SUM(D80)</f>
        <v>1000</v>
      </c>
      <c r="E82" s="16">
        <f>SUM(E80)</f>
        <v>0</v>
      </c>
      <c r="F82" s="16">
        <f>E82-D82</f>
        <v>-1000</v>
      </c>
      <c r="G82" s="16">
        <f>IF(D82=0,0,E82/D82)*100</f>
        <v>0</v>
      </c>
    </row>
    <row r="83" spans="1:7" ht="15.75" customHeight="1">
      <c r="A83" s="4"/>
      <c r="B83" s="12"/>
      <c r="C83" s="13"/>
      <c r="D83" s="14"/>
      <c r="E83" s="14"/>
      <c r="F83" s="14"/>
      <c r="G83" s="14"/>
    </row>
    <row r="84" spans="1:7" ht="15.75" customHeight="1">
      <c r="A84" s="4"/>
      <c r="B84" s="27" t="s">
        <v>68</v>
      </c>
      <c r="C84" s="27"/>
      <c r="D84" s="16">
        <f>SUM(D82)</f>
        <v>1000</v>
      </c>
      <c r="E84" s="16">
        <f>SUM(E82)</f>
        <v>0</v>
      </c>
      <c r="F84" s="16">
        <f>E84-D84</f>
        <v>-1000</v>
      </c>
      <c r="G84" s="16">
        <f>IF(D84=0,0,E84/D84)*100</f>
        <v>0</v>
      </c>
    </row>
    <row r="85" spans="1:7" ht="16.5" customHeight="1">
      <c r="A85" s="4"/>
      <c r="B85" s="12"/>
      <c r="C85" s="13"/>
      <c r="D85" s="14"/>
      <c r="E85" s="14"/>
      <c r="F85" s="14"/>
      <c r="G85" s="14"/>
    </row>
    <row r="86" spans="1:7" ht="16.5" customHeight="1">
      <c r="A86" s="4"/>
      <c r="B86" s="12"/>
      <c r="C86" s="13"/>
      <c r="D86" s="14"/>
      <c r="E86" s="14"/>
      <c r="F86" s="14"/>
      <c r="G86" s="14"/>
    </row>
    <row r="87" spans="1:7" ht="16.5" customHeight="1">
      <c r="A87" s="4"/>
      <c r="B87" s="12"/>
      <c r="C87" s="13"/>
      <c r="D87" s="14"/>
      <c r="E87" s="14"/>
      <c r="F87" s="14"/>
      <c r="G87" s="14"/>
    </row>
    <row r="88" spans="1:7" ht="16.5" customHeight="1">
      <c r="A88" s="4"/>
      <c r="B88" s="18"/>
      <c r="C88" s="13" t="s">
        <v>10</v>
      </c>
      <c r="D88" s="16">
        <f>SUM(D32,D68,D84)</f>
        <v>146481</v>
      </c>
      <c r="E88" s="16">
        <f>SUM(E32,E68,E84)</f>
        <v>30859</v>
      </c>
      <c r="F88" s="16">
        <f>E88-D88</f>
        <v>-115622</v>
      </c>
      <c r="G88" s="16">
        <f>IF(D88=0,0,E88/D88)*100</f>
        <v>21.066896047951612</v>
      </c>
    </row>
  </sheetData>
  <sheetProtection selectLockedCells="1" selectUnlockedCells="1"/>
  <mergeCells count="31">
    <mergeCell ref="B84:C84"/>
    <mergeCell ref="B71:G71"/>
    <mergeCell ref="B72:G72"/>
    <mergeCell ref="B73:G73"/>
    <mergeCell ref="B78:C78"/>
    <mergeCell ref="B80:C80"/>
    <mergeCell ref="B82:C82"/>
    <mergeCell ref="B56:C56"/>
    <mergeCell ref="B58:G58"/>
    <mergeCell ref="B62:C62"/>
    <mergeCell ref="B64:C64"/>
    <mergeCell ref="B66:C66"/>
    <mergeCell ref="B68:C68"/>
    <mergeCell ref="B41:C41"/>
    <mergeCell ref="B43:C43"/>
    <mergeCell ref="B45:C45"/>
    <mergeCell ref="B47:G47"/>
    <mergeCell ref="B48:G48"/>
    <mergeCell ref="B54:C54"/>
    <mergeCell ref="B28:C28"/>
    <mergeCell ref="B30:C30"/>
    <mergeCell ref="B32:C32"/>
    <mergeCell ref="B35:G35"/>
    <mergeCell ref="B36:G36"/>
    <mergeCell ref="B37:G37"/>
    <mergeCell ref="B2:G2"/>
    <mergeCell ref="B3:G3"/>
    <mergeCell ref="B8:G8"/>
    <mergeCell ref="B9:G9"/>
    <mergeCell ref="B10:G10"/>
    <mergeCell ref="B26:C26"/>
  </mergeCells>
  <printOptions/>
  <pageMargins left="0.7000000000000001" right="0.7000000000000001" top="0.75" bottom="0.75" header="0.5118110236220472" footer="0.5118110236220472"/>
  <pageSetup horizontalDpi="300" verticalDpi="300" orientation="portrait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t.stoichkova</cp:lastModifiedBy>
  <dcterms:modified xsi:type="dcterms:W3CDTF">2024-05-29T08:09:06Z</dcterms:modified>
  <cp:category/>
  <cp:version/>
  <cp:contentType/>
  <cp:contentStatus/>
</cp:coreProperties>
</file>