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<sst xmlns="http://schemas.openxmlformats.org/spreadsheetml/2006/main" count="83" uniqueCount="61">
  <si>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</si>
  <si>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</si>
  <si>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</si>
  <si>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</si>
  <si>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</si>
  <si>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</si>
  <si>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</si>
  <si>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</si>
  <si>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</si>
  <si>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</si>
  <si>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</si>
  <si>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Кладенец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</si>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</sst>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view="pageBreakPreview" zoomScale="60" zoomScalePageLayoutView="0" workbookViewId="0" topLeftCell="A1">
      <pane ySplit="6" topLeftCell="A28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14832</v>
      </c>
      <c r="E12" s="16">
        <v>4674</v>
      </c>
      <c r="F12" s="16">
        <f aca="true" t="shared" si="0" ref="F12:F26">E12-D12</f>
        <v>-10158</v>
      </c>
      <c r="G12" s="16">
        <f aca="true" t="shared" si="1" ref="G12:G26">IF(D12=0,0,E12/D12)*100</f>
        <v>31.51294498381877</v>
      </c>
      <c r="H12" s="1">
        <v>14832</v>
      </c>
      <c r="I12" s="1">
        <v>4674</v>
      </c>
    </row>
    <row r="13" spans="1:9" ht="16.5" customHeight="1">
      <c r="A13" s="4"/>
      <c r="B13" s="21" t="s">
        <v>19</v>
      </c>
      <c r="C13" s="15" t="s">
        <v>20</v>
      </c>
      <c r="D13" s="16">
        <v>14832</v>
      </c>
      <c r="E13" s="16">
        <v>4674</v>
      </c>
      <c r="F13" s="16">
        <f t="shared" si="0"/>
        <v>-10158</v>
      </c>
      <c r="G13" s="16">
        <f t="shared" si="1"/>
        <v>31.51294498381877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118</v>
      </c>
      <c r="F14" s="16">
        <f t="shared" si="0"/>
        <v>118</v>
      </c>
      <c r="G14" s="16">
        <f t="shared" si="1"/>
        <v>0</v>
      </c>
      <c r="H14" s="1">
        <v>0</v>
      </c>
      <c r="I14" s="1">
        <v>118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118</v>
      </c>
      <c r="F15" s="16">
        <f t="shared" si="0"/>
        <v>118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2851</v>
      </c>
      <c r="E16" s="16">
        <v>898</v>
      </c>
      <c r="F16" s="16">
        <f t="shared" si="0"/>
        <v>-1953</v>
      </c>
      <c r="G16" s="16">
        <f t="shared" si="1"/>
        <v>31.49772009821115</v>
      </c>
      <c r="H16" s="1">
        <v>2851</v>
      </c>
      <c r="I16" s="1">
        <v>898</v>
      </c>
    </row>
    <row r="17" spans="1:9" ht="16.5" customHeight="1">
      <c r="A17" s="4"/>
      <c r="B17" s="21" t="s">
        <v>27</v>
      </c>
      <c r="C17" s="15" t="s">
        <v>28</v>
      </c>
      <c r="D17" s="16">
        <v>1710</v>
      </c>
      <c r="E17" s="16">
        <v>543</v>
      </c>
      <c r="F17" s="16">
        <f t="shared" si="0"/>
        <v>-1167</v>
      </c>
      <c r="G17" s="16">
        <f t="shared" si="1"/>
        <v>31.75438596491228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713</v>
      </c>
      <c r="E18" s="16">
        <v>224</v>
      </c>
      <c r="F18" s="16">
        <f t="shared" si="0"/>
        <v>-489</v>
      </c>
      <c r="G18" s="16">
        <f t="shared" si="1"/>
        <v>31.416549789621318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428</v>
      </c>
      <c r="E19" s="16">
        <v>131</v>
      </c>
      <c r="F19" s="16">
        <f t="shared" si="0"/>
        <v>-297</v>
      </c>
      <c r="G19" s="16">
        <f t="shared" si="1"/>
        <v>30.60747663551402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5158</v>
      </c>
      <c r="E20" s="16">
        <v>634</v>
      </c>
      <c r="F20" s="16">
        <f t="shared" si="0"/>
        <v>-4524</v>
      </c>
      <c r="G20" s="16">
        <f t="shared" si="1"/>
        <v>12.291585886002327</v>
      </c>
      <c r="H20" s="1">
        <v>5158</v>
      </c>
      <c r="I20" s="1">
        <v>634</v>
      </c>
    </row>
    <row r="21" spans="1:9" ht="16.5" customHeight="1">
      <c r="A21" s="4"/>
      <c r="B21" s="21" t="s">
        <v>35</v>
      </c>
      <c r="C21" s="15" t="s">
        <v>36</v>
      </c>
      <c r="D21" s="16">
        <v>1650</v>
      </c>
      <c r="E21" s="16">
        <v>17</v>
      </c>
      <c r="F21" s="16">
        <f t="shared" si="0"/>
        <v>-1633</v>
      </c>
      <c r="G21" s="16">
        <f t="shared" si="1"/>
        <v>1.0303030303030303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1100</v>
      </c>
      <c r="E22" s="16">
        <v>338</v>
      </c>
      <c r="F22" s="16">
        <f t="shared" si="0"/>
        <v>-762</v>
      </c>
      <c r="G22" s="16">
        <f t="shared" si="1"/>
        <v>30.727272727272727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1100</v>
      </c>
      <c r="E23" s="16">
        <v>229</v>
      </c>
      <c r="F23" s="16">
        <f t="shared" si="0"/>
        <v>-871</v>
      </c>
      <c r="G23" s="16">
        <f t="shared" si="1"/>
        <v>20.81818181818182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428</v>
      </c>
      <c r="E24" s="16">
        <v>0</v>
      </c>
      <c r="F24" s="16">
        <f t="shared" si="0"/>
        <v>-428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880</v>
      </c>
      <c r="E25" s="16">
        <v>50</v>
      </c>
      <c r="F25" s="16">
        <f t="shared" si="0"/>
        <v>-830</v>
      </c>
      <c r="G25" s="16">
        <f t="shared" si="1"/>
        <v>5.681818181818182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22841</v>
      </c>
      <c r="E26" s="16">
        <f>SUM(I12:I25)</f>
        <v>6324</v>
      </c>
      <c r="F26" s="16">
        <f t="shared" si="0"/>
        <v>-16517</v>
      </c>
      <c r="G26" s="16">
        <f t="shared" si="1"/>
        <v>27.687053981874698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22841</v>
      </c>
      <c r="E28" s="16">
        <f>SUM(E26)</f>
        <v>6324</v>
      </c>
      <c r="F28" s="16">
        <f>E28-D28</f>
        <v>-16517</v>
      </c>
      <c r="G28" s="16">
        <f>IF(D28=0,0,E28/D28)*100</f>
        <v>27.687053981874698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22841</v>
      </c>
      <c r="E30" s="16">
        <f>SUM(E28)</f>
        <v>6324</v>
      </c>
      <c r="F30" s="16">
        <f>E30-D30</f>
        <v>-16517</v>
      </c>
      <c r="G30" s="16">
        <f>IF(D30=0,0,E30/D30)*100</f>
        <v>27.687053981874698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22841</v>
      </c>
      <c r="E32" s="16">
        <f>SUM(E30)</f>
        <v>6324</v>
      </c>
      <c r="F32" s="16">
        <f>E32-D32</f>
        <v>-16517</v>
      </c>
      <c r="G32" s="16">
        <f>IF(D32=0,0,E32/D32)*100</f>
        <v>27.687053981874698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4400</v>
      </c>
      <c r="E39" s="16">
        <v>762</v>
      </c>
      <c r="F39" s="16">
        <f>E39-D39</f>
        <v>-3638</v>
      </c>
      <c r="G39" s="16">
        <f>IF(D39=0,0,E39/D39)*100</f>
        <v>17.31818181818182</v>
      </c>
      <c r="H39" s="1">
        <v>4400</v>
      </c>
      <c r="I39" s="1">
        <v>762</v>
      </c>
    </row>
    <row r="40" spans="1:9" ht="16.5" customHeight="1">
      <c r="A40" s="4"/>
      <c r="B40" s="21" t="s">
        <v>37</v>
      </c>
      <c r="C40" s="15" t="s">
        <v>38</v>
      </c>
      <c r="D40" s="16">
        <v>4400</v>
      </c>
      <c r="E40" s="16">
        <v>762</v>
      </c>
      <c r="F40" s="16">
        <f>E40-D40</f>
        <v>-3638</v>
      </c>
      <c r="G40" s="16">
        <f>IF(D40=0,0,E40/D40)*100</f>
        <v>17.31818181818182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4400</v>
      </c>
      <c r="E41" s="16">
        <f>SUM(I39:I40)</f>
        <v>762</v>
      </c>
      <c r="F41" s="16">
        <f>E41-D41</f>
        <v>-3638</v>
      </c>
      <c r="G41" s="16">
        <f>IF(D41=0,0,E41/D41)*100</f>
        <v>17.31818181818182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4400</v>
      </c>
      <c r="E43" s="16">
        <f>SUM(E41)</f>
        <v>762</v>
      </c>
      <c r="F43" s="16">
        <f>E43-D43</f>
        <v>-3638</v>
      </c>
      <c r="G43" s="16">
        <f>IF(D43=0,0,E43/D43)*100</f>
        <v>17.31818181818182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4400</v>
      </c>
      <c r="E45" s="16">
        <f>SUM(E43)</f>
        <v>762</v>
      </c>
      <c r="F45" s="16">
        <f>E45-D45</f>
        <v>-3638</v>
      </c>
      <c r="G45" s="16">
        <f>IF(D45=0,0,E45/D45)*100</f>
        <v>17.31818181818182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33</v>
      </c>
      <c r="C50" s="15" t="s">
        <v>34</v>
      </c>
      <c r="D50" s="16">
        <v>2585</v>
      </c>
      <c r="E50" s="16">
        <v>0</v>
      </c>
      <c r="F50" s="16">
        <f>E50-D50</f>
        <v>-2585</v>
      </c>
      <c r="G50" s="16">
        <f>IF(D50=0,0,E50/D50)*100</f>
        <v>0</v>
      </c>
      <c r="H50" s="1">
        <v>2585</v>
      </c>
      <c r="I50" s="1">
        <v>0</v>
      </c>
    </row>
    <row r="51" spans="1:9" ht="16.5" customHeight="1">
      <c r="A51" s="4"/>
      <c r="B51" s="21" t="s">
        <v>35</v>
      </c>
      <c r="C51" s="15" t="s">
        <v>36</v>
      </c>
      <c r="D51" s="16">
        <v>275</v>
      </c>
      <c r="E51" s="16">
        <v>0</v>
      </c>
      <c r="F51" s="16">
        <f>E51-D51</f>
        <v>-275</v>
      </c>
      <c r="G51" s="16">
        <f>IF(D51=0,0,E51/D51)*100</f>
        <v>0</v>
      </c>
      <c r="H51" s="1">
        <v>0</v>
      </c>
      <c r="I51" s="1">
        <v>0</v>
      </c>
    </row>
    <row r="52" spans="1:9" ht="16.5" customHeight="1">
      <c r="A52" s="4"/>
      <c r="B52" s="21" t="s">
        <v>39</v>
      </c>
      <c r="C52" s="15" t="s">
        <v>40</v>
      </c>
      <c r="D52" s="16">
        <v>2310</v>
      </c>
      <c r="E52" s="16">
        <v>0</v>
      </c>
      <c r="F52" s="16">
        <f>E52-D52</f>
        <v>-2310</v>
      </c>
      <c r="G52" s="16">
        <f>IF(D52=0,0,E52/D52)*100</f>
        <v>0</v>
      </c>
      <c r="H52" s="1">
        <v>0</v>
      </c>
      <c r="I52" s="1">
        <v>0</v>
      </c>
    </row>
    <row r="53" spans="1:7" ht="15.75" customHeight="1">
      <c r="A53" s="4"/>
      <c r="B53" s="27" t="s">
        <v>45</v>
      </c>
      <c r="C53" s="27"/>
      <c r="D53" s="16">
        <f>SUM(H50:H52)</f>
        <v>2585</v>
      </c>
      <c r="E53" s="16">
        <f>SUM(I50:I52)</f>
        <v>0</v>
      </c>
      <c r="F53" s="16">
        <f>E53-D53</f>
        <v>-2585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56</v>
      </c>
      <c r="C55" s="27"/>
      <c r="D55" s="16">
        <f>SUM(D53)</f>
        <v>2585</v>
      </c>
      <c r="E55" s="16">
        <f>SUM(E53)</f>
        <v>0</v>
      </c>
      <c r="F55" s="16">
        <f>E55-D55</f>
        <v>-2585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57</v>
      </c>
      <c r="C57" s="26"/>
      <c r="D57" s="26"/>
      <c r="E57" s="26"/>
      <c r="F57" s="26"/>
      <c r="G57" s="26"/>
    </row>
    <row r="58" spans="1:7" ht="16.5" customHeight="1">
      <c r="A58" s="4"/>
      <c r="B58" s="19" t="s">
        <v>16</v>
      </c>
      <c r="C58" s="20"/>
      <c r="D58" s="20"/>
      <c r="E58" s="20"/>
      <c r="F58" s="20"/>
      <c r="G58" s="20"/>
    </row>
    <row r="59" spans="1:9" ht="16.5" customHeight="1">
      <c r="A59" s="4"/>
      <c r="B59" s="21" t="s">
        <v>33</v>
      </c>
      <c r="C59" s="15" t="s">
        <v>34</v>
      </c>
      <c r="D59" s="16">
        <v>13860</v>
      </c>
      <c r="E59" s="16">
        <v>847</v>
      </c>
      <c r="F59" s="16">
        <f>E59-D59</f>
        <v>-13013</v>
      </c>
      <c r="G59" s="16">
        <f>IF(D59=0,0,E59/D59)*100</f>
        <v>6.111111111111111</v>
      </c>
      <c r="H59" s="1">
        <v>13860</v>
      </c>
      <c r="I59" s="1">
        <v>847</v>
      </c>
    </row>
    <row r="60" spans="1:9" ht="16.5" customHeight="1">
      <c r="A60" s="4"/>
      <c r="B60" s="21" t="s">
        <v>35</v>
      </c>
      <c r="C60" s="15" t="s">
        <v>36</v>
      </c>
      <c r="D60" s="16">
        <v>9460</v>
      </c>
      <c r="E60" s="16">
        <v>0</v>
      </c>
      <c r="F60" s="16">
        <f>E60-D60</f>
        <v>-9460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39</v>
      </c>
      <c r="C61" s="15" t="s">
        <v>40</v>
      </c>
      <c r="D61" s="16">
        <v>4400</v>
      </c>
      <c r="E61" s="16">
        <v>847</v>
      </c>
      <c r="F61" s="16">
        <f>E61-D61</f>
        <v>-3553</v>
      </c>
      <c r="G61" s="16">
        <f>IF(D61=0,0,E61/D61)*100</f>
        <v>19.25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SUM(H59:H61)</f>
        <v>13860</v>
      </c>
      <c r="E62" s="16">
        <f>SUM(I59:I61)</f>
        <v>847</v>
      </c>
      <c r="F62" s="16">
        <f>E62-D62</f>
        <v>-13013</v>
      </c>
      <c r="G62" s="16">
        <f>IF(D62=0,0,E62/D62)*100</f>
        <v>6.111111111111111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13860</v>
      </c>
      <c r="E64" s="16">
        <f>SUM(E62)</f>
        <v>847</v>
      </c>
      <c r="F64" s="16">
        <f>E64-D64</f>
        <v>-13013</v>
      </c>
      <c r="G64" s="16">
        <f>IF(D64=0,0,E64/D64)*100</f>
        <v>6.111111111111111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59</v>
      </c>
      <c r="C66" s="27"/>
      <c r="D66" s="16">
        <f>SUM(D55,D64)</f>
        <v>16445</v>
      </c>
      <c r="E66" s="16">
        <f>SUM(E55,E64)</f>
        <v>847</v>
      </c>
      <c r="F66" s="16">
        <f>E66-D66</f>
        <v>-15598</v>
      </c>
      <c r="G66" s="16">
        <f>IF(D66=0,0,E66/D66)*100</f>
        <v>5.150501672240803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60</v>
      </c>
      <c r="C68" s="27"/>
      <c r="D68" s="16">
        <f>SUM(D45,D66)</f>
        <v>20845</v>
      </c>
      <c r="E68" s="16">
        <f>SUM(E45,E66)</f>
        <v>1609</v>
      </c>
      <c r="F68" s="16">
        <f>E68-D68</f>
        <v>-19236</v>
      </c>
      <c r="G68" s="16">
        <f>IF(D68=0,0,E68/D68)*100</f>
        <v>7.718877428639962</v>
      </c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8"/>
      <c r="C72" s="13" t="s">
        <v>10</v>
      </c>
      <c r="D72" s="16">
        <f>SUM(D32,D68)</f>
        <v>43686</v>
      </c>
      <c r="E72" s="16">
        <f>SUM(E32,E68)</f>
        <v>7933</v>
      </c>
      <c r="F72" s="16">
        <f>E72-D72</f>
        <v>-35753</v>
      </c>
      <c r="G72" s="16">
        <f>IF(D72=0,0,E72/D72)*100</f>
        <v>18.159135649864947</v>
      </c>
    </row>
  </sheetData>
  <sheetProtection selectLockedCells="1" selectUnlockedCells="1"/>
  <mergeCells count="24">
    <mergeCell ref="B55:C55"/>
    <mergeCell ref="B57:G57"/>
    <mergeCell ref="B62:C62"/>
    <mergeCell ref="B64:C64"/>
    <mergeCell ref="B66:C66"/>
    <mergeCell ref="B68:C68"/>
    <mergeCell ref="B41:C41"/>
    <mergeCell ref="B43:C43"/>
    <mergeCell ref="B45:C45"/>
    <mergeCell ref="B47:G47"/>
    <mergeCell ref="B48:G48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2024-05-29T08:10:22Z</dcterms:modified>
  <cp:category/>
  <cp:version/>
  <cp:contentType/>
  <cp:contentStatus/>
</cp:coreProperties>
</file>