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<sst xmlns="http://schemas.openxmlformats.org/spreadsheetml/2006/main" count="93" uniqueCount="67">
  <si>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</si>
  <si>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</si>
  <si>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</si>
  <si>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</si>
  <si>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</si>
  <si>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</si>
  <si>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</si>
  <si>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</si>
  <si>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</si>
  <si>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</si>
  <si>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</si>
  <si>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Лозево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</si>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</sst>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view="pageBreakPreview" zoomScale="60" zoomScalePageLayoutView="0" workbookViewId="0" topLeftCell="A1">
      <pane ySplit="6" topLeftCell="A28" activePane="bottomLeft" state="frozen"/>
      <selection pane="topLeft" activeCell="A1" sqref="A1"/>
      <selection pane="bottomLeft" activeCell="D78" sqref="D78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27660</v>
      </c>
      <c r="E12" s="16">
        <v>8248</v>
      </c>
      <c r="F12" s="16">
        <f aca="true" t="shared" si="0" ref="F12:F26">E12-D12</f>
        <v>-19412</v>
      </c>
      <c r="G12" s="16">
        <f aca="true" t="shared" si="1" ref="G12:G26">IF(D12=0,0,E12/D12)*100</f>
        <v>29.81923355025307</v>
      </c>
      <c r="H12" s="1">
        <v>27660</v>
      </c>
      <c r="I12" s="1">
        <v>8248</v>
      </c>
    </row>
    <row r="13" spans="1:9" ht="16.5" customHeight="1">
      <c r="A13" s="4"/>
      <c r="B13" s="21" t="s">
        <v>19</v>
      </c>
      <c r="C13" s="15" t="s">
        <v>20</v>
      </c>
      <c r="D13" s="16">
        <v>27660</v>
      </c>
      <c r="E13" s="16">
        <v>8248</v>
      </c>
      <c r="F13" s="16">
        <f t="shared" si="0"/>
        <v>-19412</v>
      </c>
      <c r="G13" s="16">
        <f t="shared" si="1"/>
        <v>29.81923355025307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177</v>
      </c>
      <c r="F14" s="16">
        <f t="shared" si="0"/>
        <v>177</v>
      </c>
      <c r="G14" s="16">
        <f t="shared" si="1"/>
        <v>0</v>
      </c>
      <c r="H14" s="1">
        <v>0</v>
      </c>
      <c r="I14" s="1">
        <v>177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177</v>
      </c>
      <c r="F15" s="16">
        <f t="shared" si="0"/>
        <v>177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5316</v>
      </c>
      <c r="E16" s="16">
        <v>1578</v>
      </c>
      <c r="F16" s="16">
        <f t="shared" si="0"/>
        <v>-3738</v>
      </c>
      <c r="G16" s="16">
        <f t="shared" si="1"/>
        <v>29.683972911963885</v>
      </c>
      <c r="H16" s="1">
        <v>5316</v>
      </c>
      <c r="I16" s="1">
        <v>1578</v>
      </c>
    </row>
    <row r="17" spans="1:9" ht="16.5" customHeight="1">
      <c r="A17" s="4"/>
      <c r="B17" s="21" t="s">
        <v>27</v>
      </c>
      <c r="C17" s="15" t="s">
        <v>28</v>
      </c>
      <c r="D17" s="16">
        <v>3190</v>
      </c>
      <c r="E17" s="16">
        <v>1184</v>
      </c>
      <c r="F17" s="16">
        <f t="shared" si="0"/>
        <v>-2006</v>
      </c>
      <c r="G17" s="16">
        <f t="shared" si="1"/>
        <v>37.11598746081505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1329</v>
      </c>
      <c r="E18" s="16">
        <v>394</v>
      </c>
      <c r="F18" s="16">
        <f t="shared" si="0"/>
        <v>-935</v>
      </c>
      <c r="G18" s="16">
        <f t="shared" si="1"/>
        <v>29.64635063957863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797</v>
      </c>
      <c r="E19" s="16">
        <v>0</v>
      </c>
      <c r="F19" s="16">
        <f t="shared" si="0"/>
        <v>-797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11336</v>
      </c>
      <c r="E20" s="16">
        <v>2226</v>
      </c>
      <c r="F20" s="16">
        <f t="shared" si="0"/>
        <v>-9110</v>
      </c>
      <c r="G20" s="16">
        <f t="shared" si="1"/>
        <v>19.63655610444601</v>
      </c>
      <c r="H20" s="1">
        <v>11336</v>
      </c>
      <c r="I20" s="1">
        <v>2226</v>
      </c>
    </row>
    <row r="21" spans="1:9" ht="16.5" customHeight="1">
      <c r="A21" s="4"/>
      <c r="B21" s="21" t="s">
        <v>35</v>
      </c>
      <c r="C21" s="15" t="s">
        <v>36</v>
      </c>
      <c r="D21" s="16">
        <v>3000</v>
      </c>
      <c r="E21" s="16">
        <v>100</v>
      </c>
      <c r="F21" s="16">
        <f t="shared" si="0"/>
        <v>-2900</v>
      </c>
      <c r="G21" s="16">
        <f t="shared" si="1"/>
        <v>3.3333333333333335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1500</v>
      </c>
      <c r="E22" s="16">
        <v>551</v>
      </c>
      <c r="F22" s="16">
        <f t="shared" si="0"/>
        <v>-949</v>
      </c>
      <c r="G22" s="16">
        <f t="shared" si="1"/>
        <v>36.733333333333334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3560</v>
      </c>
      <c r="E23" s="16">
        <v>229</v>
      </c>
      <c r="F23" s="16">
        <f t="shared" si="0"/>
        <v>-3331</v>
      </c>
      <c r="G23" s="16">
        <f t="shared" si="1"/>
        <v>6.432584269662921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2976</v>
      </c>
      <c r="E24" s="16">
        <v>1346</v>
      </c>
      <c r="F24" s="16">
        <f t="shared" si="0"/>
        <v>-1630</v>
      </c>
      <c r="G24" s="16">
        <f t="shared" si="1"/>
        <v>45.22849462365591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300</v>
      </c>
      <c r="E25" s="16">
        <v>0</v>
      </c>
      <c r="F25" s="16">
        <f t="shared" si="0"/>
        <v>-300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44312</v>
      </c>
      <c r="E26" s="16">
        <f>SUM(I12:I25)</f>
        <v>12229</v>
      </c>
      <c r="F26" s="16">
        <f t="shared" si="0"/>
        <v>-32083</v>
      </c>
      <c r="G26" s="16">
        <f t="shared" si="1"/>
        <v>27.597490521754832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44312</v>
      </c>
      <c r="E28" s="16">
        <f>SUM(E26)</f>
        <v>12229</v>
      </c>
      <c r="F28" s="16">
        <f>E28-D28</f>
        <v>-32083</v>
      </c>
      <c r="G28" s="16">
        <f>IF(D28=0,0,E28/D28)*100</f>
        <v>27.597490521754832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44312</v>
      </c>
      <c r="E30" s="16">
        <f>SUM(E28)</f>
        <v>12229</v>
      </c>
      <c r="F30" s="16">
        <f>E30-D30</f>
        <v>-32083</v>
      </c>
      <c r="G30" s="16">
        <f>IF(D30=0,0,E30/D30)*100</f>
        <v>27.597490521754832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44312</v>
      </c>
      <c r="E32" s="16">
        <f>SUM(E30)</f>
        <v>12229</v>
      </c>
      <c r="F32" s="16">
        <f>E32-D32</f>
        <v>-32083</v>
      </c>
      <c r="G32" s="16">
        <f>IF(D32=0,0,E32/D32)*100</f>
        <v>27.597490521754832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10920</v>
      </c>
      <c r="E39" s="16">
        <v>1722</v>
      </c>
      <c r="F39" s="16">
        <f>E39-D39</f>
        <v>-9198</v>
      </c>
      <c r="G39" s="16">
        <f>IF(D39=0,0,E39/D39)*100</f>
        <v>15.769230769230768</v>
      </c>
      <c r="H39" s="1">
        <v>10920</v>
      </c>
      <c r="I39" s="1">
        <v>1722</v>
      </c>
    </row>
    <row r="40" spans="1:9" ht="16.5" customHeight="1">
      <c r="A40" s="4"/>
      <c r="B40" s="21" t="s">
        <v>37</v>
      </c>
      <c r="C40" s="15" t="s">
        <v>38</v>
      </c>
      <c r="D40" s="16">
        <v>10920</v>
      </c>
      <c r="E40" s="16">
        <v>1722</v>
      </c>
      <c r="F40" s="16">
        <f>E40-D40</f>
        <v>-9198</v>
      </c>
      <c r="G40" s="16">
        <f>IF(D40=0,0,E40/D40)*100</f>
        <v>15.769230769230768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10920</v>
      </c>
      <c r="E41" s="16">
        <f>SUM(I39:I40)</f>
        <v>1722</v>
      </c>
      <c r="F41" s="16">
        <f>E41-D41</f>
        <v>-9198</v>
      </c>
      <c r="G41" s="16">
        <f>IF(D41=0,0,E41/D41)*100</f>
        <v>15.769230769230768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10920</v>
      </c>
      <c r="E43" s="16">
        <f>SUM(E41)</f>
        <v>1722</v>
      </c>
      <c r="F43" s="16">
        <f>E43-D43</f>
        <v>-9198</v>
      </c>
      <c r="G43" s="16">
        <f>IF(D43=0,0,E43/D43)*100</f>
        <v>15.769230769230768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10920</v>
      </c>
      <c r="E45" s="16">
        <f>SUM(E43)</f>
        <v>1722</v>
      </c>
      <c r="F45" s="16">
        <f>E45-D45</f>
        <v>-9198</v>
      </c>
      <c r="G45" s="16">
        <f>IF(D45=0,0,E45/D45)*100</f>
        <v>15.769230769230768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33</v>
      </c>
      <c r="C50" s="15" t="s">
        <v>34</v>
      </c>
      <c r="D50" s="16">
        <v>6900</v>
      </c>
      <c r="E50" s="16">
        <v>0</v>
      </c>
      <c r="F50" s="16">
        <f>E50-D50</f>
        <v>-6900</v>
      </c>
      <c r="G50" s="16">
        <f>IF(D50=0,0,E50/D50)*100</f>
        <v>0</v>
      </c>
      <c r="H50" s="1">
        <v>6900</v>
      </c>
      <c r="I50" s="1">
        <v>0</v>
      </c>
    </row>
    <row r="51" spans="1:9" ht="16.5" customHeight="1">
      <c r="A51" s="4"/>
      <c r="B51" s="21" t="s">
        <v>35</v>
      </c>
      <c r="C51" s="15" t="s">
        <v>36</v>
      </c>
      <c r="D51" s="16">
        <v>200</v>
      </c>
      <c r="E51" s="16">
        <v>0</v>
      </c>
      <c r="F51" s="16">
        <f>E51-D51</f>
        <v>-200</v>
      </c>
      <c r="G51" s="16">
        <f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6700</v>
      </c>
      <c r="E52" s="16">
        <v>0</v>
      </c>
      <c r="F52" s="16">
        <f>E52-D52</f>
        <v>-6700</v>
      </c>
      <c r="G52" s="16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6900</v>
      </c>
      <c r="E53" s="16">
        <f>SUM(I50:I52)</f>
        <v>0</v>
      </c>
      <c r="F53" s="16">
        <f>E53-D53</f>
        <v>-6900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6900</v>
      </c>
      <c r="E55" s="16">
        <f>SUM(E53)</f>
        <v>0</v>
      </c>
      <c r="F55" s="16">
        <f>E55-D55</f>
        <v>-6900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19" t="s">
        <v>16</v>
      </c>
      <c r="C58" s="20"/>
      <c r="D58" s="20"/>
      <c r="E58" s="20"/>
      <c r="F58" s="20"/>
      <c r="G58" s="20"/>
    </row>
    <row r="59" spans="1:9" ht="16.5" customHeight="1">
      <c r="A59" s="4"/>
      <c r="B59" s="21" t="s">
        <v>33</v>
      </c>
      <c r="C59" s="15" t="s">
        <v>34</v>
      </c>
      <c r="D59" s="16">
        <v>14000</v>
      </c>
      <c r="E59" s="16">
        <v>3319</v>
      </c>
      <c r="F59" s="16">
        <f>E59-D59</f>
        <v>-10681</v>
      </c>
      <c r="G59" s="16">
        <f>IF(D59=0,0,E59/D59)*100</f>
        <v>23.707142857142856</v>
      </c>
      <c r="H59" s="1">
        <v>14000</v>
      </c>
      <c r="I59" s="1">
        <v>3319</v>
      </c>
    </row>
    <row r="60" spans="1:9" ht="16.5" customHeight="1">
      <c r="A60" s="4"/>
      <c r="B60" s="21" t="s">
        <v>39</v>
      </c>
      <c r="C60" s="15" t="s">
        <v>40</v>
      </c>
      <c r="D60" s="16">
        <v>14000</v>
      </c>
      <c r="E60" s="16">
        <v>3319</v>
      </c>
      <c r="F60" s="16">
        <f>E60-D60</f>
        <v>-10681</v>
      </c>
      <c r="G60" s="16">
        <f>IF(D60=0,0,E60/D60)*100</f>
        <v>23.707142857142856</v>
      </c>
      <c r="H60" s="1">
        <v>0</v>
      </c>
      <c r="I60" s="1">
        <v>0</v>
      </c>
    </row>
    <row r="61" spans="1:7" ht="15.75" customHeight="1">
      <c r="A61" s="4"/>
      <c r="B61" s="27" t="s">
        <v>45</v>
      </c>
      <c r="C61" s="27"/>
      <c r="D61" s="16">
        <f>SUM(H59:H60)</f>
        <v>14000</v>
      </c>
      <c r="E61" s="16">
        <f>SUM(I59:I60)</f>
        <v>3319</v>
      </c>
      <c r="F61" s="16">
        <f>E61-D61</f>
        <v>-10681</v>
      </c>
      <c r="G61" s="16">
        <f>IF(D61=0,0,E61/D61)*100</f>
        <v>23.707142857142856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58</v>
      </c>
      <c r="C63" s="27"/>
      <c r="D63" s="16">
        <f>SUM(D61)</f>
        <v>14000</v>
      </c>
      <c r="E63" s="16">
        <f>SUM(E61)</f>
        <v>3319</v>
      </c>
      <c r="F63" s="16">
        <f>E63-D63</f>
        <v>-10681</v>
      </c>
      <c r="G63" s="16">
        <f>IF(D63=0,0,E63/D63)*100</f>
        <v>23.707142857142856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59</v>
      </c>
      <c r="C65" s="27"/>
      <c r="D65" s="16">
        <f>SUM(D55,D63)</f>
        <v>20900</v>
      </c>
      <c r="E65" s="16">
        <f>SUM(E55,E63)</f>
        <v>3319</v>
      </c>
      <c r="F65" s="16">
        <f>E65-D65</f>
        <v>-17581</v>
      </c>
      <c r="G65" s="16">
        <f>IF(D65=0,0,E65/D65)*100</f>
        <v>15.880382775119617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60</v>
      </c>
      <c r="C67" s="27"/>
      <c r="D67" s="16">
        <f>SUM(D45,D65)</f>
        <v>31820</v>
      </c>
      <c r="E67" s="16">
        <f>SUM(E45,E65)</f>
        <v>5041</v>
      </c>
      <c r="F67" s="16">
        <f>E67-D67</f>
        <v>-26779</v>
      </c>
      <c r="G67" s="16">
        <f>IF(D67=0,0,E67/D67)*100</f>
        <v>15.842237586423632</v>
      </c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4" t="s">
        <v>61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62</v>
      </c>
      <c r="C71" s="25"/>
      <c r="D71" s="25"/>
      <c r="E71" s="25"/>
      <c r="F71" s="25"/>
      <c r="G71" s="25"/>
    </row>
    <row r="72" spans="1:7" ht="16.5" customHeight="1">
      <c r="A72" s="4"/>
      <c r="B72" s="26" t="s">
        <v>63</v>
      </c>
      <c r="C72" s="26"/>
      <c r="D72" s="26"/>
      <c r="E72" s="26"/>
      <c r="F72" s="26"/>
      <c r="G72" s="26"/>
    </row>
    <row r="73" spans="1:7" ht="16.5" customHeight="1">
      <c r="A73" s="4"/>
      <c r="B73" s="19" t="s">
        <v>16</v>
      </c>
      <c r="C73" s="20"/>
      <c r="D73" s="20"/>
      <c r="E73" s="20"/>
      <c r="F73" s="20"/>
      <c r="G73" s="20"/>
    </row>
    <row r="74" spans="1:9" ht="16.5" customHeight="1">
      <c r="A74" s="4"/>
      <c r="B74" s="21" t="s">
        <v>33</v>
      </c>
      <c r="C74" s="15" t="s">
        <v>34</v>
      </c>
      <c r="D74" s="16">
        <v>1000</v>
      </c>
      <c r="E74" s="16">
        <v>0</v>
      </c>
      <c r="F74" s="16">
        <f>E74-D74</f>
        <v>-1000</v>
      </c>
      <c r="G74" s="16">
        <f>IF(D74=0,0,E74/D74)*100</f>
        <v>0</v>
      </c>
      <c r="H74" s="1">
        <v>1000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1000</v>
      </c>
      <c r="E75" s="16">
        <v>0</v>
      </c>
      <c r="F75" s="16">
        <f>E75-D75</f>
        <v>-1000</v>
      </c>
      <c r="G75" s="16">
        <f>IF(D75=0,0,E75/D75)*100</f>
        <v>0</v>
      </c>
      <c r="H75" s="1">
        <v>0</v>
      </c>
      <c r="I75" s="1">
        <v>0</v>
      </c>
    </row>
    <row r="76" spans="1:7" ht="15.75" customHeight="1">
      <c r="A76" s="4"/>
      <c r="B76" s="27" t="s">
        <v>45</v>
      </c>
      <c r="C76" s="27"/>
      <c r="D76" s="16">
        <f>SUM(H74:H75)</f>
        <v>1000</v>
      </c>
      <c r="E76" s="16">
        <f>SUM(I74:I75)</f>
        <v>0</v>
      </c>
      <c r="F76" s="16">
        <f>E76-D76</f>
        <v>-1000</v>
      </c>
      <c r="G76" s="16">
        <f>IF(D76=0,0,E76/D76)*100</f>
        <v>0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64</v>
      </c>
      <c r="C78" s="27"/>
      <c r="D78" s="16">
        <f>SUM(D76)</f>
        <v>1000</v>
      </c>
      <c r="E78" s="16">
        <f>SUM(E76)</f>
        <v>0</v>
      </c>
      <c r="F78" s="16">
        <f>E78-D78</f>
        <v>-1000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65</v>
      </c>
      <c r="C80" s="27"/>
      <c r="D80" s="16">
        <f>SUM(D78)</f>
        <v>1000</v>
      </c>
      <c r="E80" s="16">
        <f>SUM(E78)</f>
        <v>0</v>
      </c>
      <c r="F80" s="16">
        <f>E80-D80</f>
        <v>-1000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1000</v>
      </c>
      <c r="E82" s="16">
        <f>SUM(E80)</f>
        <v>0</v>
      </c>
      <c r="F82" s="16">
        <f>E82-D82</f>
        <v>-1000</v>
      </c>
      <c r="G82" s="16">
        <f>IF(D82=0,0,E82/D82)*100</f>
        <v>0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8"/>
      <c r="C86" s="13" t="s">
        <v>10</v>
      </c>
      <c r="D86" s="16">
        <f>SUM(D32,D67,D82)</f>
        <v>77132</v>
      </c>
      <c r="E86" s="16">
        <f>SUM(E32,E67,E82)</f>
        <v>17270</v>
      </c>
      <c r="F86" s="16">
        <f>E86-D86</f>
        <v>-59862</v>
      </c>
      <c r="G86" s="16">
        <f>IF(D86=0,0,E86/D86)*100</f>
        <v>22.390188248716488</v>
      </c>
    </row>
  </sheetData>
  <sheetProtection selectLockedCells="1" selectUnlockedCells="1"/>
  <mergeCells count="31">
    <mergeCell ref="B82:C82"/>
    <mergeCell ref="B70:G70"/>
    <mergeCell ref="B71:G71"/>
    <mergeCell ref="B72:G72"/>
    <mergeCell ref="B76:C76"/>
    <mergeCell ref="B78:C78"/>
    <mergeCell ref="B80:C80"/>
    <mergeCell ref="B55:C55"/>
    <mergeCell ref="B57:G57"/>
    <mergeCell ref="B61:C61"/>
    <mergeCell ref="B63:C63"/>
    <mergeCell ref="B65:C65"/>
    <mergeCell ref="B67:C67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2024-05-29T08:11:45Z</dcterms:modified>
  <cp:category/>
  <cp:version/>
  <cp:contentType/>
  <cp:contentStatus/>
</cp:coreProperties>
</file>