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<sst xmlns="http://schemas.openxmlformats.org/spreadsheetml/2006/main" count="99" uniqueCount="69">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</sst>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0" zoomScalePageLayoutView="0" workbookViewId="0" topLeftCell="A1">
      <pane ySplit="6" topLeftCell="A6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9384</v>
      </c>
      <c r="E12" s="16">
        <v>4738</v>
      </c>
      <c r="F12" s="16">
        <f aca="true" t="shared" si="0" ref="F12:F26">E12-D12</f>
        <v>-4646</v>
      </c>
      <c r="G12" s="16">
        <f aca="true" t="shared" si="1" ref="G12:G26">IF(D12=0,0,E12/D12)*100</f>
        <v>50.49019607843137</v>
      </c>
      <c r="H12" s="1">
        <v>9384</v>
      </c>
      <c r="I12" s="1">
        <v>4738</v>
      </c>
    </row>
    <row r="13" spans="1:9" ht="16.5" customHeight="1">
      <c r="A13" s="4"/>
      <c r="B13" s="21" t="s">
        <v>19</v>
      </c>
      <c r="C13" s="15" t="s">
        <v>20</v>
      </c>
      <c r="D13" s="16">
        <v>9384</v>
      </c>
      <c r="E13" s="16">
        <v>4738</v>
      </c>
      <c r="F13" s="16">
        <f t="shared" si="0"/>
        <v>-4646</v>
      </c>
      <c r="G13" s="16">
        <f t="shared" si="1"/>
        <v>50.49019607843137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118</v>
      </c>
      <c r="F14" s="16">
        <f t="shared" si="0"/>
        <v>118</v>
      </c>
      <c r="G14" s="16">
        <f t="shared" si="1"/>
        <v>0</v>
      </c>
      <c r="H14" s="1">
        <v>0</v>
      </c>
      <c r="I14" s="1">
        <v>118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118</v>
      </c>
      <c r="F15" s="16">
        <f t="shared" si="0"/>
        <v>118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1812</v>
      </c>
      <c r="E16" s="16">
        <v>908</v>
      </c>
      <c r="F16" s="16">
        <f t="shared" si="0"/>
        <v>-904</v>
      </c>
      <c r="G16" s="16">
        <f t="shared" si="1"/>
        <v>50.11037527593819</v>
      </c>
      <c r="H16" s="1">
        <v>1812</v>
      </c>
      <c r="I16" s="1">
        <v>908</v>
      </c>
    </row>
    <row r="17" spans="1:9" ht="16.5" customHeight="1">
      <c r="A17" s="4"/>
      <c r="B17" s="21" t="s">
        <v>27</v>
      </c>
      <c r="C17" s="15" t="s">
        <v>28</v>
      </c>
      <c r="D17" s="16">
        <v>1080</v>
      </c>
      <c r="E17" s="16">
        <v>549</v>
      </c>
      <c r="F17" s="16">
        <f t="shared" si="0"/>
        <v>-531</v>
      </c>
      <c r="G17" s="16">
        <f t="shared" si="1"/>
        <v>50.83333333333333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456</v>
      </c>
      <c r="E18" s="16">
        <v>227</v>
      </c>
      <c r="F18" s="16">
        <f t="shared" si="0"/>
        <v>-229</v>
      </c>
      <c r="G18" s="16">
        <f t="shared" si="1"/>
        <v>49.780701754385966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276</v>
      </c>
      <c r="E19" s="16">
        <v>132</v>
      </c>
      <c r="F19" s="16">
        <f t="shared" si="0"/>
        <v>-144</v>
      </c>
      <c r="G19" s="16">
        <f t="shared" si="1"/>
        <v>47.82608695652174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6435</v>
      </c>
      <c r="E20" s="16">
        <v>871</v>
      </c>
      <c r="F20" s="16">
        <f t="shared" si="0"/>
        <v>-5564</v>
      </c>
      <c r="G20" s="16">
        <f t="shared" si="1"/>
        <v>13.535353535353536</v>
      </c>
      <c r="H20" s="1">
        <v>6435</v>
      </c>
      <c r="I20" s="1">
        <v>871</v>
      </c>
    </row>
    <row r="21" spans="1:9" ht="16.5" customHeight="1">
      <c r="A21" s="4"/>
      <c r="B21" s="21" t="s">
        <v>35</v>
      </c>
      <c r="C21" s="15" t="s">
        <v>36</v>
      </c>
      <c r="D21" s="16">
        <v>1700</v>
      </c>
      <c r="E21" s="16">
        <v>0</v>
      </c>
      <c r="F21" s="16">
        <f t="shared" si="0"/>
        <v>-1700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1900</v>
      </c>
      <c r="E22" s="16">
        <v>579</v>
      </c>
      <c r="F22" s="16">
        <f t="shared" si="0"/>
        <v>-1321</v>
      </c>
      <c r="G22" s="16">
        <f t="shared" si="1"/>
        <v>30.473684210526315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1700</v>
      </c>
      <c r="E23" s="16">
        <v>199</v>
      </c>
      <c r="F23" s="16">
        <f t="shared" si="0"/>
        <v>-1501</v>
      </c>
      <c r="G23" s="16">
        <f t="shared" si="1"/>
        <v>11.705882352941178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735</v>
      </c>
      <c r="E24" s="16">
        <v>0</v>
      </c>
      <c r="F24" s="16">
        <f t="shared" si="0"/>
        <v>-735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93</v>
      </c>
      <c r="F25" s="16">
        <f t="shared" si="0"/>
        <v>-307</v>
      </c>
      <c r="G25" s="16">
        <f t="shared" si="1"/>
        <v>23.25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17631</v>
      </c>
      <c r="E26" s="16">
        <f>SUM(I12:I25)</f>
        <v>6635</v>
      </c>
      <c r="F26" s="16">
        <f t="shared" si="0"/>
        <v>-10996</v>
      </c>
      <c r="G26" s="16">
        <f t="shared" si="1"/>
        <v>37.632578980205324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17631</v>
      </c>
      <c r="E28" s="16">
        <f>SUM(E26)</f>
        <v>6635</v>
      </c>
      <c r="F28" s="16">
        <f>E28-D28</f>
        <v>-10996</v>
      </c>
      <c r="G28" s="16">
        <f>IF(D28=0,0,E28/D28)*100</f>
        <v>37.632578980205324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17631</v>
      </c>
      <c r="E30" s="16">
        <f>SUM(E28)</f>
        <v>6635</v>
      </c>
      <c r="F30" s="16">
        <f>E30-D30</f>
        <v>-10996</v>
      </c>
      <c r="G30" s="16">
        <f>IF(D30=0,0,E30/D30)*100</f>
        <v>37.632578980205324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17631</v>
      </c>
      <c r="E32" s="16">
        <f>SUM(E30)</f>
        <v>6635</v>
      </c>
      <c r="F32" s="16">
        <f>E32-D32</f>
        <v>-10996</v>
      </c>
      <c r="G32" s="16">
        <f>IF(D32=0,0,E32/D32)*100</f>
        <v>37.632578980205324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5200</v>
      </c>
      <c r="E39" s="16">
        <v>1310</v>
      </c>
      <c r="F39" s="16">
        <f>E39-D39</f>
        <v>-3890</v>
      </c>
      <c r="G39" s="16">
        <f>IF(D39=0,0,E39/D39)*100</f>
        <v>25.192307692307693</v>
      </c>
      <c r="H39" s="1">
        <v>5200</v>
      </c>
      <c r="I39" s="1">
        <v>1310</v>
      </c>
    </row>
    <row r="40" spans="1:9" ht="16.5" customHeight="1">
      <c r="A40" s="4"/>
      <c r="B40" s="21" t="s">
        <v>37</v>
      </c>
      <c r="C40" s="15" t="s">
        <v>38</v>
      </c>
      <c r="D40" s="16">
        <v>5200</v>
      </c>
      <c r="E40" s="16">
        <v>1310</v>
      </c>
      <c r="F40" s="16">
        <f>E40-D40</f>
        <v>-3890</v>
      </c>
      <c r="G40" s="16">
        <f>IF(D40=0,0,E40/D40)*100</f>
        <v>25.192307692307693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5200</v>
      </c>
      <c r="E41" s="16">
        <f>SUM(I39:I40)</f>
        <v>1310</v>
      </c>
      <c r="F41" s="16">
        <f>E41-D41</f>
        <v>-3890</v>
      </c>
      <c r="G41" s="16">
        <f>IF(D41=0,0,E41/D41)*100</f>
        <v>25.192307692307693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5200</v>
      </c>
      <c r="E43" s="16">
        <f>SUM(E41)</f>
        <v>1310</v>
      </c>
      <c r="F43" s="16">
        <f>E43-D43</f>
        <v>-3890</v>
      </c>
      <c r="G43" s="16">
        <f>IF(D43=0,0,E43/D43)*100</f>
        <v>25.192307692307693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5200</v>
      </c>
      <c r="E45" s="16">
        <f>SUM(E43)</f>
        <v>1310</v>
      </c>
      <c r="F45" s="16">
        <f>E45-D45</f>
        <v>-3890</v>
      </c>
      <c r="G45" s="16">
        <f>IF(D45=0,0,E45/D45)*100</f>
        <v>25.192307692307693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2200</v>
      </c>
      <c r="E50" s="16">
        <v>0</v>
      </c>
      <c r="F50" s="16">
        <f>E50-D50</f>
        <v>-2200</v>
      </c>
      <c r="G50" s="16">
        <f>IF(D50=0,0,E50/D50)*100</f>
        <v>0</v>
      </c>
      <c r="H50" s="1">
        <v>2200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2200</v>
      </c>
      <c r="E51" s="16">
        <v>0</v>
      </c>
      <c r="F51" s="16">
        <f>E51-D51</f>
        <v>-2200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33</v>
      </c>
      <c r="C52" s="15" t="s">
        <v>34</v>
      </c>
      <c r="D52" s="16">
        <v>2500</v>
      </c>
      <c r="E52" s="16">
        <v>0</v>
      </c>
      <c r="F52" s="16">
        <f>E52-D52</f>
        <v>-2500</v>
      </c>
      <c r="G52" s="16">
        <f>IF(D52=0,0,E52/D52)*100</f>
        <v>0</v>
      </c>
      <c r="H52" s="1">
        <v>2500</v>
      </c>
      <c r="I52" s="1">
        <v>0</v>
      </c>
    </row>
    <row r="53" spans="1:9" ht="16.5" customHeight="1">
      <c r="A53" s="4"/>
      <c r="B53" s="21" t="s">
        <v>39</v>
      </c>
      <c r="C53" s="15" t="s">
        <v>40</v>
      </c>
      <c r="D53" s="16">
        <v>2500</v>
      </c>
      <c r="E53" s="16">
        <v>0</v>
      </c>
      <c r="F53" s="16">
        <f>E53-D53</f>
        <v>-2500</v>
      </c>
      <c r="G53" s="16">
        <f>IF(D53=0,0,E53/D53)*100</f>
        <v>0</v>
      </c>
      <c r="H53" s="1">
        <v>0</v>
      </c>
      <c r="I53" s="1">
        <v>0</v>
      </c>
    </row>
    <row r="54" spans="1:7" ht="15.75" customHeight="1">
      <c r="A54" s="4"/>
      <c r="B54" s="27" t="s">
        <v>45</v>
      </c>
      <c r="C54" s="27"/>
      <c r="D54" s="16">
        <f>SUM(H50:H53)</f>
        <v>4700</v>
      </c>
      <c r="E54" s="16">
        <f>SUM(I50:I53)</f>
        <v>0</v>
      </c>
      <c r="F54" s="16">
        <f>E54-D54</f>
        <v>-4700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58</v>
      </c>
      <c r="C56" s="27"/>
      <c r="D56" s="16">
        <f>SUM(D54)</f>
        <v>4700</v>
      </c>
      <c r="E56" s="16">
        <f>SUM(E54)</f>
        <v>0</v>
      </c>
      <c r="F56" s="16">
        <f>E56-D56</f>
        <v>-4700</v>
      </c>
      <c r="G56" s="16">
        <f>IF(D56=0,0,E56/D56)*100</f>
        <v>0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19" t="s">
        <v>16</v>
      </c>
      <c r="C59" s="20"/>
      <c r="D59" s="20"/>
      <c r="E59" s="20"/>
      <c r="F59" s="20"/>
      <c r="G59" s="20"/>
    </row>
    <row r="60" spans="1:9" ht="16.5" customHeight="1">
      <c r="A60" s="4"/>
      <c r="B60" s="21" t="s">
        <v>33</v>
      </c>
      <c r="C60" s="15" t="s">
        <v>34</v>
      </c>
      <c r="D60" s="16">
        <v>14000</v>
      </c>
      <c r="E60" s="16">
        <v>1318</v>
      </c>
      <c r="F60" s="16">
        <f>E60-D60</f>
        <v>-12682</v>
      </c>
      <c r="G60" s="16">
        <f>IF(D60=0,0,E60/D60)*100</f>
        <v>9.414285714285715</v>
      </c>
      <c r="H60" s="1">
        <v>14000</v>
      </c>
      <c r="I60" s="1">
        <v>1318</v>
      </c>
    </row>
    <row r="61" spans="1:9" ht="16.5" customHeight="1">
      <c r="A61" s="4"/>
      <c r="B61" s="21" t="s">
        <v>35</v>
      </c>
      <c r="C61" s="15" t="s">
        <v>36</v>
      </c>
      <c r="D61" s="16">
        <v>8840</v>
      </c>
      <c r="E61" s="16">
        <v>0</v>
      </c>
      <c r="F61" s="16">
        <f>E61-D61</f>
        <v>-8840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39</v>
      </c>
      <c r="C62" s="15" t="s">
        <v>40</v>
      </c>
      <c r="D62" s="16">
        <v>5160</v>
      </c>
      <c r="E62" s="16">
        <v>1318</v>
      </c>
      <c r="F62" s="16">
        <f>E62-D62</f>
        <v>-3842</v>
      </c>
      <c r="G62" s="16">
        <f>IF(D62=0,0,E62/D62)*100</f>
        <v>25.54263565891473</v>
      </c>
      <c r="H62" s="1">
        <v>0</v>
      </c>
      <c r="I62" s="1">
        <v>0</v>
      </c>
    </row>
    <row r="63" spans="1:7" ht="15.75" customHeight="1">
      <c r="A63" s="4"/>
      <c r="B63" s="27" t="s">
        <v>45</v>
      </c>
      <c r="C63" s="27"/>
      <c r="D63" s="16">
        <f>SUM(H60:H62)</f>
        <v>14000</v>
      </c>
      <c r="E63" s="16">
        <f>SUM(I60:I62)</f>
        <v>1318</v>
      </c>
      <c r="F63" s="16">
        <f>E63-D63</f>
        <v>-12682</v>
      </c>
      <c r="G63" s="16">
        <f>IF(D63=0,0,E63/D63)*100</f>
        <v>9.414285714285715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14000</v>
      </c>
      <c r="E65" s="16">
        <f>SUM(E63)</f>
        <v>1318</v>
      </c>
      <c r="F65" s="16">
        <f>E65-D65</f>
        <v>-12682</v>
      </c>
      <c r="G65" s="16">
        <f>IF(D65=0,0,E65/D65)*100</f>
        <v>9.414285714285715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SUM(D56,D65)</f>
        <v>18700</v>
      </c>
      <c r="E67" s="16">
        <f>SUM(E56,E65)</f>
        <v>1318</v>
      </c>
      <c r="F67" s="16">
        <f>E67-D67</f>
        <v>-17382</v>
      </c>
      <c r="G67" s="16">
        <f>IF(D67=0,0,E67/D67)*100</f>
        <v>7.048128342245989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SUM(D45,D67)</f>
        <v>23900</v>
      </c>
      <c r="E69" s="16">
        <f>SUM(E45,E67)</f>
        <v>2628</v>
      </c>
      <c r="F69" s="16">
        <f>E69-D69</f>
        <v>-21272</v>
      </c>
      <c r="G69" s="16">
        <f>IF(D69=0,0,E69/D69)*100</f>
        <v>10.99581589958159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19" t="s">
        <v>16</v>
      </c>
      <c r="C75" s="20"/>
      <c r="D75" s="20"/>
      <c r="E75" s="20"/>
      <c r="F75" s="20"/>
      <c r="G75" s="20"/>
    </row>
    <row r="76" spans="1:9" ht="16.5" customHeight="1">
      <c r="A76" s="4"/>
      <c r="B76" s="21" t="s">
        <v>33</v>
      </c>
      <c r="C76" s="15" t="s">
        <v>34</v>
      </c>
      <c r="D76" s="16">
        <v>1500</v>
      </c>
      <c r="E76" s="16">
        <v>0</v>
      </c>
      <c r="F76" s="16">
        <f>E76-D76</f>
        <v>-1500</v>
      </c>
      <c r="G76" s="16">
        <f>IF(D76=0,0,E76/D76)*100</f>
        <v>0</v>
      </c>
      <c r="H76" s="1">
        <v>1500</v>
      </c>
      <c r="I76" s="1">
        <v>0</v>
      </c>
    </row>
    <row r="77" spans="1:9" ht="16.5" customHeight="1">
      <c r="A77" s="4"/>
      <c r="B77" s="21" t="s">
        <v>35</v>
      </c>
      <c r="C77" s="15" t="s">
        <v>36</v>
      </c>
      <c r="D77" s="16">
        <v>500</v>
      </c>
      <c r="E77" s="16">
        <v>0</v>
      </c>
      <c r="F77" s="16">
        <f>E77-D77</f>
        <v>-500</v>
      </c>
      <c r="G77" s="16">
        <f>IF(D77=0,0,E77/D77)*100</f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1000</v>
      </c>
      <c r="E78" s="16">
        <v>0</v>
      </c>
      <c r="F78" s="16">
        <f>E78-D78</f>
        <v>-1000</v>
      </c>
      <c r="G78" s="16">
        <f>IF(D78=0,0,E78/D78)*100</f>
        <v>0</v>
      </c>
      <c r="H78" s="1">
        <v>0</v>
      </c>
      <c r="I78" s="1">
        <v>0</v>
      </c>
    </row>
    <row r="79" spans="1:7" ht="15.75" customHeight="1">
      <c r="A79" s="4"/>
      <c r="B79" s="27" t="s">
        <v>45</v>
      </c>
      <c r="C79" s="27"/>
      <c r="D79" s="16">
        <f>SUM(H76:H78)</f>
        <v>1500</v>
      </c>
      <c r="E79" s="16">
        <f>SUM(I76:I78)</f>
        <v>0</v>
      </c>
      <c r="F79" s="16">
        <f>E79-D79</f>
        <v>-1500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1500</v>
      </c>
      <c r="E81" s="16">
        <f>SUM(E79)</f>
        <v>0</v>
      </c>
      <c r="F81" s="16">
        <f>E81-D81</f>
        <v>-1500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67</v>
      </c>
      <c r="C83" s="27"/>
      <c r="D83" s="16">
        <f>SUM(D81)</f>
        <v>1500</v>
      </c>
      <c r="E83" s="16">
        <f>SUM(E81)</f>
        <v>0</v>
      </c>
      <c r="F83" s="16">
        <f>E83-D83</f>
        <v>-1500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68</v>
      </c>
      <c r="C85" s="27"/>
      <c r="D85" s="16">
        <f>SUM(D83)</f>
        <v>1500</v>
      </c>
      <c r="E85" s="16">
        <f>SUM(E83)</f>
        <v>0</v>
      </c>
      <c r="F85" s="16">
        <f>E85-D85</f>
        <v>-1500</v>
      </c>
      <c r="G85" s="16">
        <f>IF(D85=0,0,E85/D85)*100</f>
        <v>0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SUM(D32,D69,D85)</f>
        <v>43031</v>
      </c>
      <c r="E89" s="16">
        <f>SUM(E32,E69,E85)</f>
        <v>9263</v>
      </c>
      <c r="F89" s="16">
        <f>E89-D89</f>
        <v>-33768</v>
      </c>
      <c r="G89" s="16">
        <f>IF(D89=0,0,E89/D89)*100</f>
        <v>21.526341474750758</v>
      </c>
    </row>
  </sheetData>
  <sheetProtection selectLockedCells="1" selectUnlockedCells="1"/>
  <mergeCells count="31">
    <mergeCell ref="B85:C85"/>
    <mergeCell ref="B72:G72"/>
    <mergeCell ref="B73:G73"/>
    <mergeCell ref="B74:G74"/>
    <mergeCell ref="B79:C79"/>
    <mergeCell ref="B81:C81"/>
    <mergeCell ref="B83:C83"/>
    <mergeCell ref="B56:C56"/>
    <mergeCell ref="B58:G58"/>
    <mergeCell ref="B63:C63"/>
    <mergeCell ref="B65:C65"/>
    <mergeCell ref="B67:C67"/>
    <mergeCell ref="B69:C69"/>
    <mergeCell ref="B41:C41"/>
    <mergeCell ref="B43:C43"/>
    <mergeCell ref="B45:C45"/>
    <mergeCell ref="B47:G47"/>
    <mergeCell ref="B48:G48"/>
    <mergeCell ref="B54:C54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2024-05-29T08:15:19Z</dcterms:modified>
  <cp:category/>
  <cp:version/>
  <cp:contentType/>
  <cp:contentStatus/>
</cp:coreProperties>
</file>