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<sst xmlns="http://schemas.openxmlformats.org/spreadsheetml/2006/main" count="93" uniqueCount="67">
  <si>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</si>
  <si>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</si>
  <si>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</si>
  <si>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</si>
  <si>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</si>
  <si>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</si>
  <si>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</si>
  <si>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</si>
  <si>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</si>
  <si>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</si>
  <si>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</si>
  <si>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Велино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</si>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</sst>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showGridLines="0" tabSelected="1" view="pageBreakPreview" zoomScale="60" zoomScalePageLayoutView="0" workbookViewId="0" topLeftCell="A1">
      <pane ySplit="6" topLeftCell="A46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23280</v>
      </c>
      <c r="E12" s="16">
        <v>5210</v>
      </c>
      <c r="F12" s="16">
        <f aca="true" t="shared" si="0" ref="F12:F26">E12-D12</f>
        <v>-18070</v>
      </c>
      <c r="G12" s="16">
        <f aca="true" t="shared" si="1" ref="G12:G26">IF(D12=0,0,E12/D12)*100</f>
        <v>22.379725085910653</v>
      </c>
      <c r="H12" s="1">
        <v>23280</v>
      </c>
      <c r="I12" s="1">
        <v>5210</v>
      </c>
    </row>
    <row r="13" spans="1:9" ht="16.5" customHeight="1">
      <c r="A13" s="4"/>
      <c r="B13" s="21" t="s">
        <v>19</v>
      </c>
      <c r="C13" s="15" t="s">
        <v>20</v>
      </c>
      <c r="D13" s="16">
        <v>23280</v>
      </c>
      <c r="E13" s="16">
        <v>5210</v>
      </c>
      <c r="F13" s="16">
        <f t="shared" si="0"/>
        <v>-18070</v>
      </c>
      <c r="G13" s="16">
        <f t="shared" si="1"/>
        <v>22.379725085910653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133</v>
      </c>
      <c r="F14" s="16">
        <f t="shared" si="0"/>
        <v>133</v>
      </c>
      <c r="G14" s="16">
        <f t="shared" si="1"/>
        <v>0</v>
      </c>
      <c r="H14" s="1">
        <v>0</v>
      </c>
      <c r="I14" s="1">
        <v>133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133</v>
      </c>
      <c r="F15" s="16">
        <f t="shared" si="0"/>
        <v>133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4475</v>
      </c>
      <c r="E16" s="16">
        <v>1002</v>
      </c>
      <c r="F16" s="16">
        <f t="shared" si="0"/>
        <v>-3473</v>
      </c>
      <c r="G16" s="16">
        <f t="shared" si="1"/>
        <v>22.391061452513966</v>
      </c>
      <c r="H16" s="1">
        <v>4475</v>
      </c>
      <c r="I16" s="1">
        <v>1002</v>
      </c>
    </row>
    <row r="17" spans="1:9" ht="16.5" customHeight="1">
      <c r="A17" s="4"/>
      <c r="B17" s="21" t="s">
        <v>27</v>
      </c>
      <c r="C17" s="15" t="s">
        <v>28</v>
      </c>
      <c r="D17" s="16">
        <v>2685</v>
      </c>
      <c r="E17" s="16">
        <v>606</v>
      </c>
      <c r="F17" s="16">
        <f t="shared" si="0"/>
        <v>-2079</v>
      </c>
      <c r="G17" s="16">
        <f t="shared" si="1"/>
        <v>22.56983240223464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1119</v>
      </c>
      <c r="E18" s="16">
        <v>250</v>
      </c>
      <c r="F18" s="16">
        <f t="shared" si="0"/>
        <v>-869</v>
      </c>
      <c r="G18" s="16">
        <f t="shared" si="1"/>
        <v>22.34137622877569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671</v>
      </c>
      <c r="E19" s="16">
        <v>146</v>
      </c>
      <c r="F19" s="16">
        <f t="shared" si="0"/>
        <v>-525</v>
      </c>
      <c r="G19" s="16">
        <f t="shared" si="1"/>
        <v>21.758569299552907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14949</v>
      </c>
      <c r="E20" s="16">
        <v>829</v>
      </c>
      <c r="F20" s="16">
        <f t="shared" si="0"/>
        <v>-14120</v>
      </c>
      <c r="G20" s="16">
        <f t="shared" si="1"/>
        <v>5.545521439561175</v>
      </c>
      <c r="H20" s="1">
        <v>14949</v>
      </c>
      <c r="I20" s="1">
        <v>829</v>
      </c>
    </row>
    <row r="21" spans="1:9" ht="16.5" customHeight="1">
      <c r="A21" s="4"/>
      <c r="B21" s="21" t="s">
        <v>35</v>
      </c>
      <c r="C21" s="15" t="s">
        <v>36</v>
      </c>
      <c r="D21" s="16">
        <v>2000</v>
      </c>
      <c r="E21" s="16">
        <v>102</v>
      </c>
      <c r="F21" s="16">
        <f t="shared" si="0"/>
        <v>-1898</v>
      </c>
      <c r="G21" s="16">
        <f t="shared" si="1"/>
        <v>5.1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2300</v>
      </c>
      <c r="E22" s="16">
        <v>384</v>
      </c>
      <c r="F22" s="16">
        <f t="shared" si="0"/>
        <v>-1916</v>
      </c>
      <c r="G22" s="16">
        <f t="shared" si="1"/>
        <v>16.695652173913047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1800</v>
      </c>
      <c r="E23" s="16">
        <v>207</v>
      </c>
      <c r="F23" s="16">
        <f t="shared" si="0"/>
        <v>-1593</v>
      </c>
      <c r="G23" s="16">
        <f t="shared" si="1"/>
        <v>11.5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8269</v>
      </c>
      <c r="E24" s="16">
        <v>0</v>
      </c>
      <c r="F24" s="16">
        <f t="shared" si="0"/>
        <v>-8269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580</v>
      </c>
      <c r="E25" s="16">
        <v>136</v>
      </c>
      <c r="F25" s="16">
        <f t="shared" si="0"/>
        <v>-444</v>
      </c>
      <c r="G25" s="16">
        <f t="shared" si="1"/>
        <v>23.448275862068964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42704</v>
      </c>
      <c r="E26" s="16">
        <f>SUM(I12:I25)</f>
        <v>7174</v>
      </c>
      <c r="F26" s="16">
        <f t="shared" si="0"/>
        <v>-35530</v>
      </c>
      <c r="G26" s="16">
        <f t="shared" si="1"/>
        <v>16.79936305732484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42704</v>
      </c>
      <c r="E28" s="16">
        <f>SUM(E26)</f>
        <v>7174</v>
      </c>
      <c r="F28" s="16">
        <f>E28-D28</f>
        <v>-35530</v>
      </c>
      <c r="G28" s="16">
        <f>IF(D28=0,0,E28/D28)*100</f>
        <v>16.79936305732484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42704</v>
      </c>
      <c r="E30" s="16">
        <f>SUM(E28)</f>
        <v>7174</v>
      </c>
      <c r="F30" s="16">
        <f>E30-D30</f>
        <v>-35530</v>
      </c>
      <c r="G30" s="16">
        <f>IF(D30=0,0,E30/D30)*100</f>
        <v>16.79936305732484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42704</v>
      </c>
      <c r="E32" s="16">
        <f>SUM(E30)</f>
        <v>7174</v>
      </c>
      <c r="F32" s="16">
        <f>E32-D32</f>
        <v>-35530</v>
      </c>
      <c r="G32" s="16">
        <f>IF(D32=0,0,E32/D32)*100</f>
        <v>16.79936305732484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7800</v>
      </c>
      <c r="E39" s="16">
        <v>1248</v>
      </c>
      <c r="F39" s="16">
        <f>E39-D39</f>
        <v>-6552</v>
      </c>
      <c r="G39" s="16">
        <f>IF(D39=0,0,E39/D39)*100</f>
        <v>16</v>
      </c>
      <c r="H39" s="1">
        <v>7800</v>
      </c>
      <c r="I39" s="1">
        <v>1248</v>
      </c>
    </row>
    <row r="40" spans="1:9" ht="16.5" customHeight="1">
      <c r="A40" s="4"/>
      <c r="B40" s="21" t="s">
        <v>37</v>
      </c>
      <c r="C40" s="15" t="s">
        <v>38</v>
      </c>
      <c r="D40" s="16">
        <v>7800</v>
      </c>
      <c r="E40" s="16">
        <v>1248</v>
      </c>
      <c r="F40" s="16">
        <f>E40-D40</f>
        <v>-6552</v>
      </c>
      <c r="G40" s="16">
        <f>IF(D40=0,0,E40/D40)*100</f>
        <v>16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7800</v>
      </c>
      <c r="E41" s="16">
        <f>SUM(I39:I40)</f>
        <v>1248</v>
      </c>
      <c r="F41" s="16">
        <f>E41-D41</f>
        <v>-6552</v>
      </c>
      <c r="G41" s="16">
        <f>IF(D41=0,0,E41/D41)*100</f>
        <v>16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7800</v>
      </c>
      <c r="E43" s="16">
        <f>SUM(E41)</f>
        <v>1248</v>
      </c>
      <c r="F43" s="16">
        <f>E43-D43</f>
        <v>-6552</v>
      </c>
      <c r="G43" s="16">
        <f>IF(D43=0,0,E43/D43)*100</f>
        <v>16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7800</v>
      </c>
      <c r="E45" s="16">
        <f>SUM(E43)</f>
        <v>1248</v>
      </c>
      <c r="F45" s="16">
        <f>E45-D45</f>
        <v>-6552</v>
      </c>
      <c r="G45" s="16">
        <f>IF(D45=0,0,E45/D45)*100</f>
        <v>16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19" t="s">
        <v>16</v>
      </c>
      <c r="C49" s="20"/>
      <c r="D49" s="20"/>
      <c r="E49" s="20"/>
      <c r="F49" s="20"/>
      <c r="G49" s="20"/>
    </row>
    <row r="50" spans="1:9" ht="16.5" customHeight="1">
      <c r="A50" s="4"/>
      <c r="B50" s="21" t="s">
        <v>33</v>
      </c>
      <c r="C50" s="15" t="s">
        <v>34</v>
      </c>
      <c r="D50" s="16">
        <v>4070</v>
      </c>
      <c r="E50" s="16">
        <v>0</v>
      </c>
      <c r="F50" s="16">
        <f>E50-D50</f>
        <v>-4070</v>
      </c>
      <c r="G50" s="16">
        <f>IF(D50=0,0,E50/D50)*100</f>
        <v>0</v>
      </c>
      <c r="H50" s="1">
        <v>4070</v>
      </c>
      <c r="I50" s="1">
        <v>0</v>
      </c>
    </row>
    <row r="51" spans="1:9" ht="16.5" customHeight="1">
      <c r="A51" s="4"/>
      <c r="B51" s="21" t="s">
        <v>35</v>
      </c>
      <c r="C51" s="15" t="s">
        <v>36</v>
      </c>
      <c r="D51" s="16">
        <v>320</v>
      </c>
      <c r="E51" s="16">
        <v>0</v>
      </c>
      <c r="F51" s="16">
        <f>E51-D51</f>
        <v>-320</v>
      </c>
      <c r="G51" s="16">
        <f>IF(D51=0,0,E51/D51)*100</f>
        <v>0</v>
      </c>
      <c r="H51" s="1">
        <v>0</v>
      </c>
      <c r="I51" s="1">
        <v>0</v>
      </c>
    </row>
    <row r="52" spans="1:9" ht="16.5" customHeight="1">
      <c r="A52" s="4"/>
      <c r="B52" s="21" t="s">
        <v>39</v>
      </c>
      <c r="C52" s="15" t="s">
        <v>40</v>
      </c>
      <c r="D52" s="16">
        <v>3750</v>
      </c>
      <c r="E52" s="16">
        <v>0</v>
      </c>
      <c r="F52" s="16">
        <f>E52-D52</f>
        <v>-3750</v>
      </c>
      <c r="G52" s="16">
        <f>IF(D52=0,0,E52/D52)*100</f>
        <v>0</v>
      </c>
      <c r="H52" s="1">
        <v>0</v>
      </c>
      <c r="I52" s="1">
        <v>0</v>
      </c>
    </row>
    <row r="53" spans="1:7" ht="15.75" customHeight="1">
      <c r="A53" s="4"/>
      <c r="B53" s="27" t="s">
        <v>45</v>
      </c>
      <c r="C53" s="27"/>
      <c r="D53" s="16">
        <f>SUM(H50:H52)</f>
        <v>4070</v>
      </c>
      <c r="E53" s="16">
        <f>SUM(I50:I52)</f>
        <v>0</v>
      </c>
      <c r="F53" s="16">
        <f>E53-D53</f>
        <v>-4070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56</v>
      </c>
      <c r="C55" s="27"/>
      <c r="D55" s="16">
        <f>SUM(D53)</f>
        <v>4070</v>
      </c>
      <c r="E55" s="16">
        <f>SUM(E53)</f>
        <v>0</v>
      </c>
      <c r="F55" s="16">
        <f>E55-D55</f>
        <v>-4070</v>
      </c>
      <c r="G55" s="16">
        <f>IF(D55=0,0,E55/D55)*100</f>
        <v>0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6" t="s">
        <v>57</v>
      </c>
      <c r="C57" s="26"/>
      <c r="D57" s="26"/>
      <c r="E57" s="26"/>
      <c r="F57" s="26"/>
      <c r="G57" s="26"/>
    </row>
    <row r="58" spans="1:7" ht="16.5" customHeight="1">
      <c r="A58" s="4"/>
      <c r="B58" s="19" t="s">
        <v>16</v>
      </c>
      <c r="C58" s="20"/>
      <c r="D58" s="20"/>
      <c r="E58" s="20"/>
      <c r="F58" s="20"/>
      <c r="G58" s="20"/>
    </row>
    <row r="59" spans="1:9" ht="16.5" customHeight="1">
      <c r="A59" s="4"/>
      <c r="B59" s="21" t="s">
        <v>33</v>
      </c>
      <c r="C59" s="15" t="s">
        <v>34</v>
      </c>
      <c r="D59" s="16">
        <v>12000</v>
      </c>
      <c r="E59" s="16">
        <v>3105</v>
      </c>
      <c r="F59" s="16">
        <f>E59-D59</f>
        <v>-8895</v>
      </c>
      <c r="G59" s="16">
        <f>IF(D59=0,0,E59/D59)*100</f>
        <v>25.874999999999996</v>
      </c>
      <c r="H59" s="1">
        <v>12000</v>
      </c>
      <c r="I59" s="1">
        <v>3105</v>
      </c>
    </row>
    <row r="60" spans="1:9" ht="16.5" customHeight="1">
      <c r="A60" s="4"/>
      <c r="B60" s="21" t="s">
        <v>39</v>
      </c>
      <c r="C60" s="15" t="s">
        <v>40</v>
      </c>
      <c r="D60" s="16">
        <v>12000</v>
      </c>
      <c r="E60" s="16">
        <v>3105</v>
      </c>
      <c r="F60" s="16">
        <f>E60-D60</f>
        <v>-8895</v>
      </c>
      <c r="G60" s="16">
        <f>IF(D60=0,0,E60/D60)*100</f>
        <v>25.874999999999996</v>
      </c>
      <c r="H60" s="1">
        <v>0</v>
      </c>
      <c r="I60" s="1">
        <v>0</v>
      </c>
    </row>
    <row r="61" spans="1:7" ht="15.75" customHeight="1">
      <c r="A61" s="4"/>
      <c r="B61" s="27" t="s">
        <v>45</v>
      </c>
      <c r="C61" s="27"/>
      <c r="D61" s="16">
        <f>SUM(H59:H60)</f>
        <v>12000</v>
      </c>
      <c r="E61" s="16">
        <f>SUM(I59:I60)</f>
        <v>3105</v>
      </c>
      <c r="F61" s="16">
        <f>E61-D61</f>
        <v>-8895</v>
      </c>
      <c r="G61" s="16">
        <f>IF(D61=0,0,E61/D61)*100</f>
        <v>25.874999999999996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58</v>
      </c>
      <c r="C63" s="27"/>
      <c r="D63" s="16">
        <f>SUM(D61)</f>
        <v>12000</v>
      </c>
      <c r="E63" s="16">
        <f>SUM(E61)</f>
        <v>3105</v>
      </c>
      <c r="F63" s="16">
        <f>E63-D63</f>
        <v>-8895</v>
      </c>
      <c r="G63" s="16">
        <f>IF(D63=0,0,E63/D63)*100</f>
        <v>25.874999999999996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59</v>
      </c>
      <c r="C65" s="27"/>
      <c r="D65" s="16">
        <f>SUM(D55,D63)</f>
        <v>16070</v>
      </c>
      <c r="E65" s="16">
        <f>SUM(E55,E63)</f>
        <v>3105</v>
      </c>
      <c r="F65" s="16">
        <f>E65-D65</f>
        <v>-12965</v>
      </c>
      <c r="G65" s="16">
        <f>IF(D65=0,0,E65/D65)*100</f>
        <v>19.321717485998754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60</v>
      </c>
      <c r="C67" s="27"/>
      <c r="D67" s="16">
        <f>SUM(D45,D65)</f>
        <v>23870</v>
      </c>
      <c r="E67" s="16">
        <f>SUM(E45,E65)</f>
        <v>4353</v>
      </c>
      <c r="F67" s="16">
        <f>E67-D67</f>
        <v>-19517</v>
      </c>
      <c r="G67" s="16">
        <f>IF(D67=0,0,E67/D67)*100</f>
        <v>18.236279849183077</v>
      </c>
    </row>
    <row r="68" spans="1:7" ht="16.5" customHeight="1">
      <c r="A68" s="4"/>
      <c r="B68" s="12"/>
      <c r="C68" s="13"/>
      <c r="D68" s="14"/>
      <c r="E68" s="14"/>
      <c r="F68" s="14"/>
      <c r="G68" s="14"/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4" t="s">
        <v>61</v>
      </c>
      <c r="C70" s="24"/>
      <c r="D70" s="24"/>
      <c r="E70" s="24"/>
      <c r="F70" s="24"/>
      <c r="G70" s="24"/>
    </row>
    <row r="71" spans="1:7" ht="16.5" customHeight="1">
      <c r="A71" s="4"/>
      <c r="B71" s="25" t="s">
        <v>62</v>
      </c>
      <c r="C71" s="25"/>
      <c r="D71" s="25"/>
      <c r="E71" s="25"/>
      <c r="F71" s="25"/>
      <c r="G71" s="25"/>
    </row>
    <row r="72" spans="1:7" ht="16.5" customHeight="1">
      <c r="A72" s="4"/>
      <c r="B72" s="26" t="s">
        <v>63</v>
      </c>
      <c r="C72" s="26"/>
      <c r="D72" s="26"/>
      <c r="E72" s="26"/>
      <c r="F72" s="26"/>
      <c r="G72" s="26"/>
    </row>
    <row r="73" spans="1:7" ht="16.5" customHeight="1">
      <c r="A73" s="4"/>
      <c r="B73" s="19" t="s">
        <v>16</v>
      </c>
      <c r="C73" s="20"/>
      <c r="D73" s="20"/>
      <c r="E73" s="20"/>
      <c r="F73" s="20"/>
      <c r="G73" s="20"/>
    </row>
    <row r="74" spans="1:9" ht="16.5" customHeight="1">
      <c r="A74" s="4"/>
      <c r="B74" s="21" t="s">
        <v>33</v>
      </c>
      <c r="C74" s="15" t="s">
        <v>34</v>
      </c>
      <c r="D74" s="16">
        <v>1500</v>
      </c>
      <c r="E74" s="16">
        <v>0</v>
      </c>
      <c r="F74" s="16">
        <f>E74-D74</f>
        <v>-1500</v>
      </c>
      <c r="G74" s="16">
        <f>IF(D74=0,0,E74/D74)*100</f>
        <v>0</v>
      </c>
      <c r="H74" s="1">
        <v>1500</v>
      </c>
      <c r="I74" s="1">
        <v>0</v>
      </c>
    </row>
    <row r="75" spans="1:9" ht="16.5" customHeight="1">
      <c r="A75" s="4"/>
      <c r="B75" s="21" t="s">
        <v>39</v>
      </c>
      <c r="C75" s="15" t="s">
        <v>40</v>
      </c>
      <c r="D75" s="16">
        <v>1500</v>
      </c>
      <c r="E75" s="16">
        <v>0</v>
      </c>
      <c r="F75" s="16">
        <f>E75-D75</f>
        <v>-1500</v>
      </c>
      <c r="G75" s="16">
        <f>IF(D75=0,0,E75/D75)*100</f>
        <v>0</v>
      </c>
      <c r="H75" s="1">
        <v>0</v>
      </c>
      <c r="I75" s="1">
        <v>0</v>
      </c>
    </row>
    <row r="76" spans="1:7" ht="15.75" customHeight="1">
      <c r="A76" s="4"/>
      <c r="B76" s="27" t="s">
        <v>45</v>
      </c>
      <c r="C76" s="27"/>
      <c r="D76" s="16">
        <f>SUM(H74:H75)</f>
        <v>1500</v>
      </c>
      <c r="E76" s="16">
        <f>SUM(I74:I75)</f>
        <v>0</v>
      </c>
      <c r="F76" s="16">
        <f>E76-D76</f>
        <v>-1500</v>
      </c>
      <c r="G76" s="16">
        <f>IF(D76=0,0,E76/D76)*100</f>
        <v>0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7" t="s">
        <v>64</v>
      </c>
      <c r="C78" s="27"/>
      <c r="D78" s="16">
        <f>SUM(D76)</f>
        <v>1500</v>
      </c>
      <c r="E78" s="16">
        <f>SUM(E76)</f>
        <v>0</v>
      </c>
      <c r="F78" s="16">
        <f>E78-D78</f>
        <v>-1500</v>
      </c>
      <c r="G78" s="16">
        <f>IF(D78=0,0,E78/D78)*100</f>
        <v>0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65</v>
      </c>
      <c r="C80" s="27"/>
      <c r="D80" s="16">
        <f>SUM(D78)</f>
        <v>1500</v>
      </c>
      <c r="E80" s="16">
        <f>SUM(E78)</f>
        <v>0</v>
      </c>
      <c r="F80" s="16">
        <f>E80-D80</f>
        <v>-1500</v>
      </c>
      <c r="G80" s="16">
        <f>IF(D80=0,0,E80/D80)*100</f>
        <v>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66</v>
      </c>
      <c r="C82" s="27"/>
      <c r="D82" s="16">
        <f>SUM(D80)</f>
        <v>1500</v>
      </c>
      <c r="E82" s="16">
        <f>SUM(E80)</f>
        <v>0</v>
      </c>
      <c r="F82" s="16">
        <f>E82-D82</f>
        <v>-1500</v>
      </c>
      <c r="G82" s="16">
        <f>IF(D82=0,0,E82/D82)*100</f>
        <v>0</v>
      </c>
    </row>
    <row r="83" spans="1:7" ht="16.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8"/>
      <c r="C86" s="13" t="s">
        <v>10</v>
      </c>
      <c r="D86" s="16">
        <f>SUM(D32,D67,D82)</f>
        <v>68074</v>
      </c>
      <c r="E86" s="16">
        <f>SUM(E32,E67,E82)</f>
        <v>11527</v>
      </c>
      <c r="F86" s="16">
        <f>E86-D86</f>
        <v>-56547</v>
      </c>
      <c r="G86" s="16">
        <f>IF(D86=0,0,E86/D86)*100</f>
        <v>16.93304345271322</v>
      </c>
    </row>
  </sheetData>
  <sheetProtection selectLockedCells="1" selectUnlockedCells="1"/>
  <mergeCells count="31">
    <mergeCell ref="B82:C82"/>
    <mergeCell ref="B70:G70"/>
    <mergeCell ref="B71:G71"/>
    <mergeCell ref="B72:G72"/>
    <mergeCell ref="B76:C76"/>
    <mergeCell ref="B78:C78"/>
    <mergeCell ref="B80:C80"/>
    <mergeCell ref="B55:C55"/>
    <mergeCell ref="B57:G57"/>
    <mergeCell ref="B61:C61"/>
    <mergeCell ref="B63:C63"/>
    <mergeCell ref="B65:C65"/>
    <mergeCell ref="B67:C67"/>
    <mergeCell ref="B41:C41"/>
    <mergeCell ref="B43:C43"/>
    <mergeCell ref="B45:C45"/>
    <mergeCell ref="B47:G47"/>
    <mergeCell ref="B48:G48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2024-05-29T08:02:59Z</dcterms:modified>
  <cp:category/>
  <cp:version/>
  <cp:contentType/>
  <cp:contentStatus/>
</cp:coreProperties>
</file>